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_leon\Desktop\"/>
    </mc:Choice>
  </mc:AlternateContent>
  <bookViews>
    <workbookView xWindow="0" yWindow="0" windowWidth="22785" windowHeight="11010" tabRatio="708" firstSheet="1" activeTab="1"/>
  </bookViews>
  <sheets>
    <sheet name="План с правками ОЛ" sheetId="18" state="hidden" r:id="rId1"/>
    <sheet name="План" sheetId="20" r:id="rId2"/>
    <sheet name="Приложение 5" sheetId="16" state="hidden" r:id="rId3"/>
    <sheet name="пример" sheetId="8" state="hidden" r:id="rId4"/>
    <sheet name="квартальный отчет Вариант 1" sheetId="4" state="hidden" r:id="rId5"/>
  </sheets>
  <definedNames>
    <definedName name="_xlnm._FilterDatabase" localSheetId="1" hidden="1">План!$A$10:$Q$49</definedName>
    <definedName name="_xlnm._FilterDatabase" localSheetId="3" hidden="1">пример!$A$3:$O$16</definedName>
    <definedName name="_xlnm.Print_Titles" localSheetId="1">План!$10:$10</definedName>
    <definedName name="километр" localSheetId="4">#REF!</definedName>
    <definedName name="километр" localSheetId="1">#REF!</definedName>
    <definedName name="километр" localSheetId="0">#REF!</definedName>
    <definedName name="километр" localSheetId="3">#REF!</definedName>
    <definedName name="километр">#REF!</definedName>
    <definedName name="_xlnm.Print_Area" localSheetId="1">План!$A$1:$M$50</definedName>
    <definedName name="_xlnm.Print_Area" localSheetId="0">'План с правками ОЛ'!$A$1:$O$32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45" i="20" l="1"/>
  <c r="J13" i="20" l="1"/>
  <c r="I13" i="20"/>
  <c r="G13" i="20"/>
  <c r="L13" i="20"/>
  <c r="M13" i="20"/>
  <c r="L45" i="20" l="1"/>
  <c r="M47" i="20" l="1"/>
  <c r="L47" i="20"/>
  <c r="K47" i="20"/>
  <c r="J47" i="20"/>
  <c r="I47" i="20"/>
  <c r="G47" i="20"/>
  <c r="K13" i="20" l="1"/>
  <c r="M43" i="20"/>
  <c r="K45" i="20" l="1"/>
  <c r="M45" i="20"/>
  <c r="I45" i="20"/>
  <c r="G45" i="20"/>
  <c r="L43" i="20" l="1"/>
  <c r="K43" i="20"/>
  <c r="K12" i="20" l="1"/>
  <c r="K11" i="20" s="1"/>
  <c r="M12" i="20" l="1"/>
  <c r="M11" i="20" s="1"/>
  <c r="I43" i="20"/>
  <c r="G43" i="20"/>
  <c r="I12" i="20" l="1"/>
  <c r="J12" i="20"/>
  <c r="G12" i="20" l="1"/>
  <c r="L12" i="20" l="1"/>
  <c r="L11" i="20" s="1"/>
  <c r="K26" i="18" l="1"/>
  <c r="L26" i="18"/>
  <c r="L24" i="18" l="1"/>
  <c r="L25" i="18"/>
  <c r="L23" i="18"/>
  <c r="K8" i="18"/>
  <c r="I8" i="18"/>
  <c r="O8" i="18"/>
  <c r="N8" i="18"/>
  <c r="M8" i="18"/>
  <c r="M30" i="18" l="1"/>
  <c r="N30" i="18"/>
  <c r="O30" i="18"/>
  <c r="K30" i="18"/>
  <c r="L32" i="18"/>
  <c r="L31" i="18"/>
  <c r="L9" i="18"/>
  <c r="L10" i="18"/>
  <c r="L11" i="18"/>
  <c r="L12" i="18"/>
  <c r="L13" i="18"/>
  <c r="L14" i="18"/>
  <c r="L15" i="18"/>
  <c r="L16" i="18"/>
  <c r="L17" i="18"/>
  <c r="L18" i="18"/>
  <c r="L19" i="18"/>
  <c r="L20" i="18"/>
  <c r="L21" i="18"/>
  <c r="L22" i="18"/>
  <c r="L29" i="18"/>
  <c r="K28" i="18"/>
  <c r="M28" i="18"/>
  <c r="M7" i="18" s="1"/>
  <c r="N28" i="18"/>
  <c r="O28" i="18"/>
  <c r="I28" i="18"/>
  <c r="L27" i="18"/>
  <c r="K7" i="18" l="1"/>
  <c r="L8" i="18"/>
  <c r="L30" i="18"/>
  <c r="O7" i="18"/>
  <c r="N7" i="18"/>
  <c r="L28" i="18"/>
  <c r="L7" i="18" l="1"/>
  <c r="L17" i="8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<sst xmlns="http://schemas.openxmlformats.org/spreadsheetml/2006/main" count="602" uniqueCount="199">
  <si>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</si>
  <si>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</si>
  <si>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</si>
  <si>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</si>
  <si>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</si>
  <si>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</si>
  <si>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</si>
  <si>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</si>
  <si>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</si>
  <si>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</si>
  <si>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</si>
  <si>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</si>
  <si>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</si>
  <si>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</si>
  <si>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</si>
  <si>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</si>
  <si>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</si>
  <si>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</si>
  <si>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</si>
  <si>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</si>
  <si>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</si>
  <si>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</si>
  <si>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</si>
  <si>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</si>
  <si>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</si>
  <si>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</si>
  <si>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</si>
  <si>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</si>
  <si>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</si>
  <si>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</si>
  <si>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</si>
  <si>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</si>
  <si>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</si>
  <si>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</si>
  <si>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</si>
  <si>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</si>
  <si>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</si>
  <si>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</si>
  <si>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</si>
  <si>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</si>
  <si>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</si>
  <si>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</si>
  <si>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</si>
  <si>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</si>
  <si>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</si>
  <si>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</si>
  <si>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</si>
  <si>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</si>
  <si>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</si>
  <si>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</si>
  <si>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</si>
  <si>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</si>
  <si>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</si>
  <si>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</si>
  <si>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</si>
  <si>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</si>
  <si>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</si>
  <si>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</si>
  <si>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</si>
  <si>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</si>
  <si>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</si>
  <si>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</si>
  <si>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</si>
  <si>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</si>
  <si>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</si>
  <si>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</si>
  <si>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</si>
  <si>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</si>
  <si>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</si>
  <si>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</si>
  <si>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</si>
  <si>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</si>
  <si>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</si>
  <si>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</si>
  <si>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</si>
  <si>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</si>
  <si>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</si>
  <si>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</si>
  <si>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</si>
  <si>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</si>
  <si>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</si>
  <si>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</si>
  <si>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</si>
  <si>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</si>
  <si>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</si>
  <si>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КВАРТАЛЬНЫЙ ОТЧЕТ</t>
  </si>
  <si>
    <t>о выполнении мероприятий муниципальной программы</t>
  </si>
  <si>
    <t>Документальное обеспечение реализации Генерального плана города Калининграда</t>
  </si>
  <si>
    <t>Демонтаж материалов рекламного и информационного характера</t>
  </si>
  <si>
    <t>03</t>
  </si>
  <si>
    <t>План реализации</t>
  </si>
  <si>
    <t>Код   основного мероприятия</t>
  </si>
  <si>
    <t>КВСР</t>
  </si>
  <si>
    <t xml:space="preserve">Основное мероприятие / направление расходов / мероприятие </t>
  </si>
  <si>
    <t>Сумма финансового обеспечения по годам реализации,           тыс. руб.</t>
  </si>
  <si>
    <t>Ед. изм.</t>
  </si>
  <si>
    <t>Плановое значение</t>
  </si>
  <si>
    <t>х</t>
  </si>
  <si>
    <t>Подготовка документов территориального планирования, документации п планировке территории</t>
  </si>
  <si>
    <t>Ведение информационных систем обеспечения градостроительной деятельности Калининградской области</t>
  </si>
  <si>
    <t>Подготовка проекта планировки территории с проектом межевания в его составе в целях реконструкции линейного объекта   ул. Арсенальной в г. Калининграде</t>
  </si>
  <si>
    <t xml:space="preserve">Разработка проектов межевания территорий в границах городского округа «Город Калининград» </t>
  </si>
  <si>
    <t>Разработка архитектурно-градостроительных концепций (проектов) развития отдельных территорий городского округа</t>
  </si>
  <si>
    <t>Демонтаж рекламных конструкций, установленных без разрешений, без действующих разрешений (срок действия разрешения истек), бесхозяйных рекламных конструкций</t>
  </si>
  <si>
    <t>у Димы</t>
  </si>
  <si>
    <t>КТРиС</t>
  </si>
  <si>
    <t>КМК</t>
  </si>
  <si>
    <t>273J3315</t>
  </si>
  <si>
    <t>Подготовка проекта межевания территории в границах  ул. Комсомольской –  ул. Марш. Борзова – пр-кт Советский – ул. Космонавта Леонова –                    ул. Молочинского   в г. Калининграде</t>
  </si>
  <si>
    <t>контракт</t>
  </si>
  <si>
    <t>Подготовка проекта внесения изменений в документацию по планировке территории «Проект планировки территории с проектом межевания в его составе  в границах ул. Ломоносова – пр-кт Советский ул. Марш. Борзова в Центральном районе                                 г. Калининграда» от 30.10.2019 № 392</t>
  </si>
  <si>
    <t>Подготовка проекта межевания территории в  границах красных линий пр-кта Победы -                            ул. Станочной - ул. Радищева в г. Калининграде</t>
  </si>
  <si>
    <t>Подготовка проекта планировки территории с проектом межевания в его составе по  ул. Баженова в г. Калининграде в целях реализации социально значимых объектов (детского сада, школы)</t>
  </si>
  <si>
    <t>Подготовка проекта планировки территории с проектом межевания в его составе в границах                    ул. А. Суворова - ул. Добрая - железнодорожный путь - ул. Б. Окружная в  г. Калининграде</t>
  </si>
  <si>
    <t>Подготовка проекта планировки территории с проектом межевания в его составе в границах                    ул. Батальной  (от ул. О. Кошевого  до                                   ул. У. Громовой) в г. Калининграде в целях реконструкции линейного объекта - участка                        ул. Батальной</t>
  </si>
  <si>
    <t xml:space="preserve">Подготовка проекта  межевания  территории в районе ул. Карамзина в г. Калининграде </t>
  </si>
  <si>
    <t xml:space="preserve">Подготовка  проекта межевания территории  в границах улиц Тихорецкая – Школьная – Киевская – Великолукская в г.  Калининграде </t>
  </si>
  <si>
    <t xml:space="preserve">Подготовка проекта  межевания  территории в границах улиц Белинского – Бассейная в                                г. Калининграде </t>
  </si>
  <si>
    <t xml:space="preserve">Подготовка проекта межевания  территории в границах улиц Спортивная – Чкалова – Осипенко в            г. Калининграде </t>
  </si>
  <si>
    <t>Подготовка проекта межевания в границах                      ул. И. Сусанина - ул. Сенокосная - ул. Владимирская - внутриквартальный проезд  в г. Калининграде</t>
  </si>
  <si>
    <t>Оценка рыночной стоимости права на заключение договора о развитии застроенных территорий                               в г. Калининграде</t>
  </si>
  <si>
    <t>Подготовка проекта внесения изменений в документацию по планировке территории «Проект  планировки территории с проектом межевания в его составе в границах ул. Державина - ул. Лейт. Катина - ул. Палубная - ул. Бригадная - ул. Воронежская               (мкр. Зеленое) в г. Калининграде»  от 20.10.2017                  № 1543</t>
  </si>
  <si>
    <t>Подготовка проекта внесения изменений в проект межевания территории в составе документации по планировке территории «Проект  планировки территории с проектом межевания в его составе в границах ул. Державина - ул. Лейт. Катина -                         ул. Палубная - ул. Бригадная - ул. Воронежская               (мкр. Зеленое) в г. Калининграде» от 20.10.2017                       № 1543</t>
  </si>
  <si>
    <t>муниципальной программы «Обеспечение градостроительной и архитектурной деятельности в городском округе «Город Калининград» на 2021 год и плановый период 2022-2023гг.»</t>
  </si>
  <si>
    <t>Комплект документации</t>
  </si>
  <si>
    <t>ноябрь 2021</t>
  </si>
  <si>
    <t>Выполнение работ по ведению цифрового дежурного плана и цифровой картографической основы городского округа «Город Калининград»</t>
  </si>
  <si>
    <t>Количество демонтированных рекламных конструкций</t>
  </si>
  <si>
    <t>Количество демонтированных материалов рекламного и информационного характера</t>
  </si>
  <si>
    <t>045</t>
  </si>
  <si>
    <t>802</t>
  </si>
  <si>
    <t>ЛБО на 2021 год 8825,1</t>
  </si>
  <si>
    <t>декабрь 2021</t>
  </si>
  <si>
    <t>декабрь 2022</t>
  </si>
  <si>
    <t>сентябрь 2021</t>
  </si>
  <si>
    <t>Подготовка проекта схемы границ территорий, в которых допускается осуществление деятельности по их комплексному и устойчивому развитию,                              в г. Калининграде</t>
  </si>
  <si>
    <t>Администрация городского округа «Город Калининград»</t>
  </si>
  <si>
    <t>CD-диск</t>
  </si>
  <si>
    <t>Разработка архитектурно-градостроительных концепций (проектов) развития отдельных территорий городского округа «Город Калининград»</t>
  </si>
  <si>
    <t>Количество демонтированных рекламных конструкций, материалов рекламного и информационного характера</t>
  </si>
  <si>
    <t>Сумма финансового обеспечения по годам реализации, тыс. руб.</t>
  </si>
  <si>
    <t>КГРиЦ</t>
  </si>
  <si>
    <t>1</t>
  </si>
  <si>
    <t>Подготовка документов территориального планирования, документации по планировке территории</t>
  </si>
  <si>
    <t xml:space="preserve">Приложение к приказу  </t>
  </si>
  <si>
    <t>2024 год</t>
  </si>
  <si>
    <t>00</t>
  </si>
  <si>
    <t>Всего по Муниципальной программе</t>
  </si>
  <si>
    <t>Комплект документации*</t>
  </si>
  <si>
    <t>*   - данные указаны с учетом сопутствующих документов</t>
  </si>
  <si>
    <t>Подготовка проекта схемы границ территорий, в которых допускается осуществление деятельности по их комплексному и устойчивому развитию, в г. Калининграде</t>
  </si>
  <si>
    <t>Оценка рыночной стоимости права на заключение договора о комплексном развитии  территорий в г. Калининграде</t>
  </si>
  <si>
    <t xml:space="preserve">2024 год </t>
  </si>
  <si>
    <t>2025 год</t>
  </si>
  <si>
    <t>Разработка проектов межевания территорий в границах городского округа «Город Калининград»</t>
  </si>
  <si>
    <t>04</t>
  </si>
  <si>
    <t>Деятельность в области  инженерных изысканий, инженерно-технического проектирования, 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t>
  </si>
  <si>
    <t xml:space="preserve">КГХиС             </t>
  </si>
  <si>
    <t>94211</t>
  </si>
  <si>
    <t>94212</t>
  </si>
  <si>
    <t>Количество сопровождаемых проектов</t>
  </si>
  <si>
    <t>Ведение цифрового дежурного плана и цифровой картографической основы</t>
  </si>
  <si>
    <t>Организация осуществления капитальных вложений в объекты капитального строительства муниципальной с собственности</t>
  </si>
  <si>
    <t xml:space="preserve">2025 год </t>
  </si>
  <si>
    <t>2026 год</t>
  </si>
  <si>
    <t>Июлю 2024</t>
  </si>
  <si>
    <t xml:space="preserve">Подготовка проекта планировки территории с проектом межевания в его составе, предусматривающего размещение линейного объекта «Реконструкция участка сети дождевой канализации диаметром 450 мм с устройством очистных сооружений по ул. Колхозной в г. Калининграде» </t>
  </si>
  <si>
    <t>Комплект документации
(II, III этапы)</t>
  </si>
  <si>
    <t xml:space="preserve">Подготовка проекта планировки территории с проектом межевания в его составе, предусматривающего размещение линейного объекта «Реконструкция участка сети дождевой канализации диаметром 750 мм с устройством очистных сооружений по ул. Герцена в г. Калининграде» </t>
  </si>
  <si>
    <t xml:space="preserve">Подготовка проекта планировки территории с проектом межевания в его составе, предусматривающего размещение линейных объектов «Реконструкция участка сети дождевой канализации с устройством очистных сооружений по ул. Герцена в г. Калининграде» и «Реконструкция участка сети дождевой канализации диаметром 700 мм с устройством очистных сооружений по ул. Колхозной в  г. Калининграде» </t>
  </si>
  <si>
    <t xml:space="preserve">Подготовка проекта внесения изменений в проект планировки территории с проектом межевания в его составе в границах 
ул. Украинская – ул. Согласия –   ул. Рассветная – ул. Горького 
в Ленинградском районе, утвержденный постановлением администрации городского округа «Город Калининград» 
от 11.10.2017 № 1484 </t>
  </si>
  <si>
    <t xml:space="preserve">Подготовка проекта внесения изменений в проект планировки территории с проектом межевания в его составе в границах 
пер. Алданский 2-й – ул. Аральская –  ул. Макаренко –
 ул. Карташева – ул. Алтайская 2-я –  ул. Славянская –
 ул. Тихоокеанская – Балтийское шоссе в Центральном районе (пос. Космодемьянского), утвержденный постановлением администрации городского округа «Город Калининград» 
от 02.10.2013  № 1510 </t>
  </si>
  <si>
    <t xml:space="preserve">Подготовка проекта межевания территории в целях перераспределения земельного участка с кадастровым номером 39:15:132601:7 по ул. Танковой в г. Калининграде </t>
  </si>
  <si>
    <t xml:space="preserve">Подготовка проекта внесения изменений в проект межевания территории в границах красных линий пр-кта. Московский –  
ул. Ялтинская – пер. Ялтинский в Ленинградском районе
г. Калининграда, утверждённый постановлением администрации городского округа «Город Калининград» от 15.06.2016 № 835  </t>
  </si>
  <si>
    <t xml:space="preserve">Подготовка проекта  внесения изменений в документацию по планировке территории, утвержденную постановлением администрации городского округа «Город Калининград» от 15.01.2014 № 8, и в проект межевания территории, утвержденный постановлением администрации городского округа «Город Калининград» от 31.08.2015 № 1437 </t>
  </si>
  <si>
    <t>Подготовка проекта межевания территории в районе 
 ул. Ангарской в г. Калининграде</t>
  </si>
  <si>
    <t>Подготовка проекта  внесения изменений в проект межевания территории в составе документации по планировке территории «Проект планировки территории с проектом межевания в его составе в границах ул. Орудийная – ул. Сурикова – граница городской черты – ул. Ю. Гагарина в Ленинградском районе», утвержденной постановлением администрации городского округа «Город Калининград» от 25.12.2017 № 1821</t>
  </si>
  <si>
    <t>Подготовка проекта  внесения изменений в проект межевания территории в составе документации по планировке территории «Проект планировки территории жилого района с проектом межевания в его составе в границах ул. А. Невского –
 ул. Куйбышева – ул. Ю. Гагарина – ул. Литовский вал в Ленинградском районе», утвержденной постановлением администрации городского округа «Город Калининград» от 10.03.2016 № 280.</t>
  </si>
  <si>
    <t>Подготовка проект  внесения изменений в проект межевания территории в составе документации по планировке территории «Проект планировки с проектом межевания в его составе территории в границах ул. А. Невского – ул. Артиллерийская – ул. Аэропортная – ул. Орудийная – ул. Ю. Гагарина – 
ул. Куйбышева в Ленинградском районе», утвержденный постановлением администрации городского округа «Город Калининград» от 15.09.2016 № 1371</t>
  </si>
  <si>
    <t>Подготовка проекта внесения изменений в проект межевания территории в границах западная граница земельных участков по адресам ул. В. Дубинина, 10, ул. Цирковая, 11 Б, ул. Цирковая, 11 – ул. Цирковая – ул. Менделеева – ул. В. Дубинина в г. Калининграде, утвержденной постановлением администрации городского округа «Город Калининград» от 10.07.2017 № 992.</t>
  </si>
  <si>
    <t xml:space="preserve">Подготовка проекта  внесения изменений в проект межевания территории в составе документации по планировке территории «Проект  планировки территории с проектом межевания в его составе в границах улиц Римского-Корсакова – Чайковского – Брамса – Ш. Руставели – тупик Зоологический в Центральном районе г. Калининграда», утвержденной приказом агентства по архитектуре, градостроению и перспективному развитию Калининградской области от 25.12.2018 № 355  </t>
  </si>
  <si>
    <t>Подготовка проекта  внесения изменений в проект межевания территории в границах красных линий улиц Чернышевского -
Каштановая аллея - Фестивальная аллея - Чкалова
в Центральном районе, утвержденный постановлением мэра города Калининграда от 30.12.2003 № 3142</t>
  </si>
  <si>
    <t>Подготовка проекта  внесения изменений в проект межевания территории в составе документации по планировке территории «Проект планировки территории с проектом межевания в его составе в границах ул. Дзержинского - пер. Волоколамский - территория СНТ «Пищевик» - территория СНТ «Железнодорожник» - река Лесная в г. Калининграде», утвержденной постановлением администрации городского округа «Город Калининград» от 01.08.2019 № 719</t>
  </si>
  <si>
    <t xml:space="preserve">Подготовка проекта  внесения изменений в проект межевания территории в составе документации по планировке территории «Проект планировки с проектом межевания в его составе территории в границах пер. Алданский 2-й – ул. Аральская – ул. Макаренко – ул. Карташева – ул. Алтайская 2-я – ул. Славянская – ул. Тихоокеанская – Балтийское шоссе в Центральном районе (пос. им. А. Космодемьянского)»,  утвержденный постановлением администрации городского округа «Город Калининград» от 02.10.2013 № 1510 </t>
  </si>
  <si>
    <t>от "____" ____________ 2024 г. № ________</t>
  </si>
  <si>
    <t>муниципальной программы «Обеспечение градостроительной и архитектурной деятельности в городском округе «Город Калининград» 
на 2024 г. и плановый период  2025-2026 гг.»</t>
  </si>
  <si>
    <t xml:space="preserve">Исполнитель мероприятия муниципальной программы
</t>
  </si>
  <si>
    <t xml:space="preserve">Код основного мероприятия муниципальной программы
</t>
  </si>
  <si>
    <t xml:space="preserve">Основное мероприятие муниципальной программы/направление расходов/мероприятие муниципальной программы
 </t>
  </si>
  <si>
    <t xml:space="preserve">Показатели выполнения основного мероприятия муниципальной программы/направления расходов/мероприятия муниципальной программы
</t>
  </si>
  <si>
    <t>Подготовка проекта планировки территории с проектом межевания в   его составе, предусматривающего размещение линейного объекта местного значения «Реконструкция участка сети дождевой канализации диаметром 1600 мм с устройством очистных сооружений   в районе ботанического сада в
 г. Калининграде»</t>
  </si>
  <si>
    <t xml:space="preserve">Внесение изменений в документацию по планировке территории, утвержденную постановлением администрации городского округа  «Город Калининград» от 31.08.2015 № 1437, 
в целях образования земельных участков для индивидуального
жилищного строительства путем раздела земельных участков с кадастровыми номерами 39:15:110405:63, 39:15:000000:9405 в мкр. Совхозный г. Калининграда для предоставления гражданам, удостоенных почетным званием «Герой Российской Федерации»
</t>
  </si>
  <si>
    <t xml:space="preserve">Внесение изменений в проект планировки территории в границах ул. Б. Окружная – ул. Коммунистическая – продолжение ул. Интернациональной – ул. Ген. Толстикова – проектная улица – ул. Летняя в Московском районе, утвержденный постановлением администрации городскогго округа «Город Калининград» от 27.06.2017  № 951, в целях корректировки красных линий в районе  СНТ «Летнее»
</t>
  </si>
  <si>
    <t>Подготовка проекта планировки территории с проектом межевания в его составе в райогне парковой зоны на
ул. Ю. Гагарина в г. Калининграде</t>
  </si>
  <si>
    <t>Подготовка проекта планировки территории с проектом межевания в его составе в районе ул. Арсенальной
 в г. Калининграде в целях размещения детского дошкольного учреждения</t>
  </si>
  <si>
    <t xml:space="preserve">Внесение изменений в проект межевания квартала в границах красных линий улиц Барнаульская – Больничная – Вагнера, утвержденный постановлением администрации от 14.12.2009
№ 2210,  в целях перераспределения земель, государственная собственность на которые не разграничена, и земельного участка с кадастровым номером 39:15:132318:6 по ул. Барнаульской в г. Калининграде
</t>
  </si>
  <si>
    <t>Внесение изменений в проект планировки территории с проектом межевания в его составе в границах 2-я эстакада – река Преголя – река Старая Преголя в районе «Остров Октябрьский», утвержденный приказом Агентства по архитектуре, градостроению и перспективному развитию
Калининградской области от 25.02.2022 № 104, в  целях размещения общеобразовательной школы на о. Октябрьском в г. Калининграде</t>
  </si>
  <si>
    <t xml:space="preserve">Внесение изменений в проект планировки территории
с проектом межевания в его составе в границах ул. Украинская – ул. Горького – границы городской черты – ул. Лукашова – 
ул. Б. Окружная в Центральном и Ленинградском районах, утвержденный постановлением администрации городского округа  «Город Калининград» от 23.01.2015 № 46, в целях корректировки красных линий ул. Планерной в г. Калининграде
</t>
  </si>
  <si>
    <t>Подготовка проекта планировки территории с проектом межевания в его составе в районе шос. Люблинского в г. Калининграде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</si>
</sst>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[$-419]mmmm\ yyyy;@"/>
  </numFmts>
  <fonts count="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155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9" fillId="0" borderId="0" xfId="0" applyFont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Continuous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3" fillId="4" borderId="1" xfId="0" applyFont="1" applyFill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0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49" fontId="16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left" vertical="center" wrapText="1"/>
    </xf>
    <xf numFmtId="0" fontId="17" fillId="5" borderId="1" xfId="0" applyFont="1" applyFill="1" applyBorder="1" applyAlignment="1">
      <alignment vertical="top" wrapText="1"/>
    </xf>
    <xf numFmtId="0" fontId="17" fillId="5" borderId="1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vertical="center" wrapText="1"/>
    </xf>
    <xf numFmtId="0" fontId="16" fillId="5" borderId="0" xfId="0" applyFont="1" applyFill="1" applyAlignment="1">
      <alignment wrapText="1"/>
    </xf>
    <xf numFmtId="0" fontId="18" fillId="5" borderId="1" xfId="0" applyFont="1" applyFill="1" applyBorder="1" applyAlignment="1">
      <alignment horizontal="left" vertical="center" wrapText="1"/>
    </xf>
    <xf numFmtId="2" fontId="16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vertical="top" wrapText="1"/>
    </xf>
    <xf numFmtId="49" fontId="17" fillId="5" borderId="1" xfId="0" applyNumberFormat="1" applyFont="1" applyFill="1" applyBorder="1" applyAlignment="1">
      <alignment horizontal="center" vertical="center" wrapText="1"/>
    </xf>
    <xf numFmtId="49" fontId="16" fillId="6" borderId="1" xfId="0" applyNumberFormat="1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vertical="top" wrapText="1"/>
    </xf>
    <xf numFmtId="0" fontId="17" fillId="6" borderId="1" xfId="0" applyFont="1" applyFill="1" applyBorder="1" applyAlignment="1">
      <alignment vertical="top" wrapText="1"/>
    </xf>
    <xf numFmtId="0" fontId="17" fillId="6" borderId="1" xfId="0" applyFont="1" applyFill="1" applyBorder="1" applyAlignment="1">
      <alignment horizontal="center" vertical="center" wrapText="1"/>
    </xf>
    <xf numFmtId="0" fontId="16" fillId="6" borderId="0" xfId="0" applyFont="1" applyFill="1" applyAlignment="1">
      <alignment vertical="center" wrapText="1"/>
    </xf>
    <xf numFmtId="0" fontId="16" fillId="6" borderId="0" xfId="0" applyFont="1" applyFill="1" applyAlignment="1">
      <alignment wrapText="1"/>
    </xf>
    <xf numFmtId="4" fontId="16" fillId="6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2" fontId="17" fillId="5" borderId="1" xfId="0" applyNumberFormat="1" applyFont="1" applyFill="1" applyBorder="1" applyAlignment="1">
      <alignment horizontal="center" vertical="center" wrapText="1"/>
    </xf>
    <xf numFmtId="4" fontId="16" fillId="5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top" wrapText="1"/>
    </xf>
    <xf numFmtId="0" fontId="15" fillId="4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Border="1" applyAlignment="1">
      <alignment wrapText="1"/>
    </xf>
    <xf numFmtId="0" fontId="9" fillId="0" borderId="0" xfId="0" applyFont="1" applyFill="1" applyAlignment="1">
      <alignment horizontal="centerContinuous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top" wrapText="1"/>
    </xf>
    <xf numFmtId="165" fontId="19" fillId="4" borderId="1" xfId="0" applyNumberFormat="1" applyFont="1" applyFill="1" applyBorder="1" applyAlignment="1">
      <alignment horizontal="center" vertical="center" wrapText="1"/>
    </xf>
    <xf numFmtId="4" fontId="19" fillId="7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 wrapText="1"/>
    </xf>
    <xf numFmtId="0" fontId="19" fillId="0" borderId="0" xfId="0" applyFont="1" applyFill="1" applyBorder="1" applyAlignment="1">
      <alignment wrapText="1"/>
    </xf>
    <xf numFmtId="0" fontId="19" fillId="0" borderId="0" xfId="0" applyFont="1" applyFill="1" applyAlignment="1">
      <alignment wrapText="1"/>
    </xf>
    <xf numFmtId="4" fontId="19" fillId="0" borderId="0" xfId="0" applyNumberFormat="1" applyFont="1" applyFill="1" applyAlignment="1">
      <alignment vertical="center" wrapText="1"/>
    </xf>
    <xf numFmtId="4" fontId="19" fillId="0" borderId="0" xfId="0" applyNumberFormat="1" applyFont="1" applyFill="1" applyBorder="1" applyAlignment="1">
      <alignment wrapText="1"/>
    </xf>
    <xf numFmtId="0" fontId="20" fillId="0" borderId="0" xfId="0" applyFont="1" applyFill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1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49" fontId="19" fillId="8" borderId="1" xfId="0" applyNumberFormat="1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1" fontId="19" fillId="8" borderId="1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2" fontId="19" fillId="0" borderId="0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top" wrapText="1"/>
    </xf>
    <xf numFmtId="1" fontId="9" fillId="4" borderId="1" xfId="0" applyNumberFormat="1" applyFont="1" applyFill="1" applyBorder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wrapText="1"/>
    </xf>
    <xf numFmtId="0" fontId="1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4" fontId="19" fillId="4" borderId="1" xfId="0" applyNumberFormat="1" applyFont="1" applyFill="1" applyBorder="1" applyAlignment="1">
      <alignment horizontal="center" vertical="center" wrapText="1"/>
    </xf>
    <xf numFmtId="49" fontId="19" fillId="7" borderId="1" xfId="0" applyNumberFormat="1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vertical="top" wrapText="1"/>
    </xf>
    <xf numFmtId="1" fontId="19" fillId="7" borderId="1" xfId="0" applyNumberFormat="1" applyFont="1" applyFill="1" applyBorder="1" applyAlignment="1">
      <alignment horizontal="center" vertical="center" wrapText="1"/>
    </xf>
    <xf numFmtId="165" fontId="19" fillId="7" borderId="1" xfId="0" applyNumberFormat="1" applyFont="1" applyFill="1" applyBorder="1" applyAlignment="1">
      <alignment horizontal="center" vertical="center" wrapText="1"/>
    </xf>
    <xf numFmtId="49" fontId="19" fillId="9" borderId="1" xfId="0" applyNumberFormat="1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vertical="top" wrapText="1"/>
    </xf>
    <xf numFmtId="1" fontId="19" fillId="9" borderId="1" xfId="0" applyNumberFormat="1" applyFont="1" applyFill="1" applyBorder="1" applyAlignment="1">
      <alignment horizontal="center" vertical="center" wrapText="1"/>
    </xf>
    <xf numFmtId="4" fontId="19" fillId="9" borderId="1" xfId="0" applyNumberFormat="1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left" vertical="center" wrapText="1"/>
    </xf>
    <xf numFmtId="4" fontId="9" fillId="0" borderId="0" xfId="0" applyNumberFormat="1" applyFont="1" applyFill="1" applyBorder="1" applyAlignment="1">
      <alignment wrapText="1"/>
    </xf>
    <xf numFmtId="0" fontId="9" fillId="4" borderId="1" xfId="0" applyFont="1" applyFill="1" applyBorder="1" applyAlignment="1">
      <alignment horizontal="center" vertical="center" wrapText="1"/>
    </xf>
    <xf numFmtId="0" fontId="9" fillId="10" borderId="0" xfId="0" applyFont="1" applyFill="1" applyAlignment="1">
      <alignment wrapText="1"/>
    </xf>
    <xf numFmtId="0" fontId="9" fillId="4" borderId="1" xfId="0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 applyProtection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49" fontId="19" fillId="11" borderId="1" xfId="0" applyNumberFormat="1" applyFont="1" applyFill="1" applyBorder="1" applyAlignment="1">
      <alignment horizontal="center" vertical="center" wrapText="1"/>
    </xf>
    <xf numFmtId="4" fontId="19" fillId="8" borderId="1" xfId="0" applyNumberFormat="1" applyFont="1" applyFill="1" applyBorder="1" applyAlignment="1">
      <alignment horizontal="center" vertical="center" wrapText="1"/>
    </xf>
    <xf numFmtId="49" fontId="9" fillId="7" borderId="1" xfId="0" applyNumberFormat="1" applyFont="1" applyFill="1" applyBorder="1" applyAlignment="1" applyProtection="1">
      <alignment horizontal="center" vertical="center" wrapText="1"/>
    </xf>
    <xf numFmtId="0" fontId="19" fillId="7" borderId="1" xfId="0" applyFont="1" applyFill="1" applyBorder="1" applyAlignment="1">
      <alignment horizontal="left" vertical="center" wrapText="1"/>
    </xf>
    <xf numFmtId="0" fontId="9" fillId="4" borderId="0" xfId="0" applyFont="1" applyFill="1" applyBorder="1" applyAlignment="1">
      <alignment wrapText="1"/>
    </xf>
    <xf numFmtId="4" fontId="9" fillId="7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Continuous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1" fillId="8" borderId="1" xfId="0" applyFont="1" applyFill="1" applyBorder="1" applyAlignment="1">
      <alignment vertical="top" wrapText="1"/>
    </xf>
    <xf numFmtId="4" fontId="19" fillId="11" borderId="1" xfId="0" applyNumberFormat="1" applyFont="1" applyFill="1" applyBorder="1" applyAlignment="1">
      <alignment horizontal="center" vertical="center" wrapText="1"/>
    </xf>
    <xf numFmtId="0" fontId="19" fillId="11" borderId="1" xfId="0" applyFont="1" applyFill="1" applyBorder="1" applyAlignment="1">
      <alignment horizontal="center" vertical="center" wrapText="1"/>
    </xf>
    <xf numFmtId="0" fontId="19" fillId="11" borderId="1" xfId="0" applyFont="1" applyFill="1" applyBorder="1" applyAlignment="1">
      <alignment vertical="top" wrapText="1"/>
    </xf>
    <xf numFmtId="1" fontId="19" fillId="11" borderId="1" xfId="0" applyNumberFormat="1" applyFont="1" applyFill="1" applyBorder="1" applyAlignment="1">
      <alignment horizontal="center" vertical="center" wrapText="1"/>
    </xf>
    <xf numFmtId="165" fontId="21" fillId="4" borderId="1" xfId="0" applyNumberFormat="1" applyFont="1" applyFill="1" applyBorder="1" applyAlignment="1">
      <alignment horizontal="center" vertical="center" wrapText="1"/>
    </xf>
    <xf numFmtId="165" fontId="21" fillId="11" borderId="1" xfId="0" applyNumberFormat="1" applyFont="1" applyFill="1" applyBorder="1" applyAlignment="1">
      <alignment horizontal="center" vertical="center" wrapText="1"/>
    </xf>
    <xf numFmtId="165" fontId="21" fillId="8" borderId="1" xfId="0" applyNumberFormat="1" applyFont="1" applyFill="1" applyBorder="1" applyAlignment="1">
      <alignment horizontal="center" vertical="center" wrapText="1"/>
    </xf>
    <xf numFmtId="165" fontId="21" fillId="9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zoomScale="76" zoomScaleNormal="76" zoomScaleSheetLayoutView="76" workbookViewId="0"/>
  </sheetViews>
  <sheetFormatPr defaultColWidth="8.85546875" defaultRowHeight="15.75" x14ac:dyDescent="0.25"/>
  <cols>
    <col min="1" max="1" width="11.140625" style="28" customWidth="1"/>
    <col min="2" max="2" width="11.7109375" style="28" customWidth="1"/>
    <col min="3" max="3" width="6.5703125" style="28" bestFit="1" customWidth="1"/>
    <col min="4" max="4" width="12.7109375" style="28" customWidth="1"/>
    <col min="5" max="5" width="17.85546875" style="28" customWidth="1"/>
    <col min="6" max="6" width="53.85546875" style="28" customWidth="1"/>
    <col min="7" max="7" width="22.140625" style="28" customWidth="1"/>
    <col min="8" max="8" width="7.5703125" style="28" customWidth="1"/>
    <col min="9" max="9" width="11.140625" style="28" customWidth="1"/>
    <col min="10" max="10" width="15" style="28" customWidth="1"/>
    <col min="11" max="11" width="8.140625" style="28" customWidth="1"/>
    <col min="12" max="12" width="12" style="28" customWidth="1"/>
    <col min="13" max="13" width="13" style="28" customWidth="1"/>
    <col min="14" max="15" width="15.42578125" style="28" customWidth="1"/>
    <col min="16" max="16" width="8.85546875" style="35"/>
    <col min="17" max="17" width="10.7109375" style="35" customWidth="1"/>
    <col min="18" max="16384" width="8.85546875" style="28"/>
  </cols>
  <sheetData>
    <row r="1" spans="1:17" ht="18.75" x14ac:dyDescent="0.25">
      <c r="A1" s="26" t="s">
        <v>90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7" ht="18.75" x14ac:dyDescent="0.25">
      <c r="A2" s="26" t="s">
        <v>123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4" spans="1:17" ht="31.5" x14ac:dyDescent="0.25">
      <c r="A4" s="145" t="s">
        <v>91</v>
      </c>
      <c r="B4" s="145" t="s">
        <v>4</v>
      </c>
      <c r="C4" s="145" t="s">
        <v>92</v>
      </c>
      <c r="D4" s="29" t="s">
        <v>50</v>
      </c>
      <c r="E4" s="29"/>
      <c r="F4" s="145" t="s">
        <v>93</v>
      </c>
      <c r="G4" s="29" t="s">
        <v>17</v>
      </c>
      <c r="H4" s="29"/>
      <c r="I4" s="29"/>
      <c r="J4" s="29"/>
      <c r="K4" s="29" t="s">
        <v>94</v>
      </c>
      <c r="L4" s="29"/>
      <c r="M4" s="29"/>
      <c r="N4" s="29"/>
      <c r="O4" s="29"/>
    </row>
    <row r="5" spans="1:17" ht="47.25" x14ac:dyDescent="0.25">
      <c r="A5" s="145"/>
      <c r="B5" s="145"/>
      <c r="C5" s="145"/>
      <c r="D5" s="36" t="s">
        <v>51</v>
      </c>
      <c r="E5" s="36" t="s">
        <v>52</v>
      </c>
      <c r="F5" s="145"/>
      <c r="G5" s="36" t="s">
        <v>18</v>
      </c>
      <c r="H5" s="36" t="s">
        <v>95</v>
      </c>
      <c r="I5" s="36" t="s">
        <v>96</v>
      </c>
      <c r="J5" s="36" t="s">
        <v>54</v>
      </c>
      <c r="K5" s="36">
        <v>2020</v>
      </c>
      <c r="L5" s="36" t="s">
        <v>46</v>
      </c>
      <c r="M5" s="36">
        <v>2021</v>
      </c>
      <c r="N5" s="36">
        <v>2022</v>
      </c>
      <c r="O5" s="36">
        <v>2023</v>
      </c>
    </row>
    <row r="6" spans="1:17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  <c r="N6" s="24">
        <v>14</v>
      </c>
      <c r="O6" s="24">
        <v>15</v>
      </c>
    </row>
    <row r="7" spans="1:17" s="60" customFormat="1" ht="31.5" x14ac:dyDescent="0.25">
      <c r="A7" s="54" t="s">
        <v>58</v>
      </c>
      <c r="B7" s="55" t="s">
        <v>97</v>
      </c>
      <c r="C7" s="55">
        <v>164</v>
      </c>
      <c r="D7" s="55" t="s">
        <v>97</v>
      </c>
      <c r="E7" s="55" t="s">
        <v>97</v>
      </c>
      <c r="F7" s="56" t="s">
        <v>87</v>
      </c>
      <c r="G7" s="57" t="s">
        <v>124</v>
      </c>
      <c r="H7" s="58" t="s">
        <v>80</v>
      </c>
      <c r="I7" s="58">
        <v>13</v>
      </c>
      <c r="J7" s="54"/>
      <c r="K7" s="61">
        <f>K8+K28+K30</f>
        <v>0</v>
      </c>
      <c r="L7" s="61">
        <f>L8+L28+L30</f>
        <v>12252.8</v>
      </c>
      <c r="M7" s="61">
        <f>M8+M28+M30</f>
        <v>10080.799999999999</v>
      </c>
      <c r="N7" s="61">
        <f>N8+N28+N30</f>
        <v>2172</v>
      </c>
      <c r="O7" s="61">
        <f>O8+O28+O30</f>
        <v>0</v>
      </c>
      <c r="P7" s="59"/>
      <c r="Q7" s="59"/>
    </row>
    <row r="8" spans="1:17" s="49" customFormat="1" ht="73.5" customHeight="1" x14ac:dyDescent="0.25">
      <c r="A8" s="43" t="s">
        <v>58</v>
      </c>
      <c r="B8" s="44">
        <v>40416</v>
      </c>
      <c r="C8" s="44">
        <v>164</v>
      </c>
      <c r="D8" s="44">
        <v>27300052</v>
      </c>
      <c r="E8" s="44" t="s">
        <v>105</v>
      </c>
      <c r="F8" s="45" t="s">
        <v>98</v>
      </c>
      <c r="G8" s="46" t="s">
        <v>124</v>
      </c>
      <c r="H8" s="47" t="s">
        <v>80</v>
      </c>
      <c r="I8" s="44">
        <f>SUM(I9:I25)</f>
        <v>20</v>
      </c>
      <c r="J8" s="44"/>
      <c r="K8" s="65">
        <f>SUM(K9:K25)</f>
        <v>0</v>
      </c>
      <c r="L8" s="51">
        <f>SUM(L9:L25)</f>
        <v>10997.099999999999</v>
      </c>
      <c r="M8" s="51">
        <f>SUM(M9:M25)</f>
        <v>8825.0999999999985</v>
      </c>
      <c r="N8" s="51">
        <f>SUM(N9:N25)</f>
        <v>2172</v>
      </c>
      <c r="O8" s="51">
        <f>SUM(O9:O25)</f>
        <v>0</v>
      </c>
      <c r="P8" s="48" t="s">
        <v>131</v>
      </c>
      <c r="Q8" s="48"/>
    </row>
    <row r="9" spans="1:17" ht="63" x14ac:dyDescent="0.25">
      <c r="A9" s="30" t="s">
        <v>58</v>
      </c>
      <c r="B9" s="36">
        <v>40416</v>
      </c>
      <c r="C9" s="36">
        <v>164</v>
      </c>
      <c r="D9" s="36">
        <v>27300052</v>
      </c>
      <c r="E9" s="36" t="s">
        <v>105</v>
      </c>
      <c r="F9" s="33" t="s">
        <v>100</v>
      </c>
      <c r="G9" s="38" t="s">
        <v>124</v>
      </c>
      <c r="H9" s="36" t="s">
        <v>80</v>
      </c>
      <c r="I9" s="39">
        <v>1</v>
      </c>
      <c r="J9" s="40" t="s">
        <v>125</v>
      </c>
      <c r="K9" s="62"/>
      <c r="L9" s="63">
        <f t="shared" ref="L9:L26" si="0">SUM(M9:O9)</f>
        <v>990</v>
      </c>
      <c r="M9" s="66">
        <v>990</v>
      </c>
      <c r="N9" s="66"/>
      <c r="O9" s="62"/>
    </row>
    <row r="10" spans="1:17" ht="63" x14ac:dyDescent="0.25">
      <c r="A10" s="30" t="s">
        <v>58</v>
      </c>
      <c r="B10" s="36">
        <v>40416</v>
      </c>
      <c r="C10" s="36">
        <v>164</v>
      </c>
      <c r="D10" s="36">
        <v>27300052</v>
      </c>
      <c r="E10" s="36" t="s">
        <v>105</v>
      </c>
      <c r="F10" s="33" t="s">
        <v>108</v>
      </c>
      <c r="G10" s="38" t="s">
        <v>124</v>
      </c>
      <c r="H10" s="36" t="s">
        <v>80</v>
      </c>
      <c r="I10" s="39">
        <v>1</v>
      </c>
      <c r="J10" s="40" t="s">
        <v>132</v>
      </c>
      <c r="K10" s="62"/>
      <c r="L10" s="63">
        <f t="shared" si="0"/>
        <v>384.77</v>
      </c>
      <c r="M10" s="66">
        <v>384.77</v>
      </c>
      <c r="N10" s="66"/>
      <c r="O10" s="62"/>
    </row>
    <row r="11" spans="1:17" ht="63" x14ac:dyDescent="0.25">
      <c r="A11" s="30" t="s">
        <v>58</v>
      </c>
      <c r="B11" s="36">
        <v>40416</v>
      </c>
      <c r="C11" s="36">
        <v>164</v>
      </c>
      <c r="D11" s="36">
        <v>27300052</v>
      </c>
      <c r="E11" s="36" t="s">
        <v>105</v>
      </c>
      <c r="F11" s="33" t="s">
        <v>112</v>
      </c>
      <c r="G11" s="38" t="s">
        <v>124</v>
      </c>
      <c r="H11" s="36" t="s">
        <v>80</v>
      </c>
      <c r="I11" s="39">
        <v>1</v>
      </c>
      <c r="J11" s="40" t="s">
        <v>133</v>
      </c>
      <c r="K11" s="62"/>
      <c r="L11" s="63">
        <f t="shared" si="0"/>
        <v>1437.21</v>
      </c>
      <c r="M11" s="66">
        <v>787.21</v>
      </c>
      <c r="N11" s="66">
        <v>650</v>
      </c>
      <c r="O11" s="62"/>
    </row>
    <row r="12" spans="1:17" ht="74.25" customHeight="1" x14ac:dyDescent="0.25">
      <c r="A12" s="30" t="s">
        <v>58</v>
      </c>
      <c r="B12" s="36">
        <v>40416</v>
      </c>
      <c r="C12" s="36">
        <v>164</v>
      </c>
      <c r="D12" s="36">
        <v>27300052</v>
      </c>
      <c r="E12" s="36" t="s">
        <v>105</v>
      </c>
      <c r="F12" s="33" t="s">
        <v>113</v>
      </c>
      <c r="G12" s="38" t="s">
        <v>124</v>
      </c>
      <c r="H12" s="36" t="s">
        <v>80</v>
      </c>
      <c r="I12" s="39">
        <v>1</v>
      </c>
      <c r="J12" s="40" t="s">
        <v>133</v>
      </c>
      <c r="K12" s="62"/>
      <c r="L12" s="63">
        <f t="shared" si="0"/>
        <v>4242</v>
      </c>
      <c r="M12" s="66">
        <v>2720</v>
      </c>
      <c r="N12" s="66">
        <v>1522</v>
      </c>
      <c r="O12" s="62"/>
    </row>
    <row r="13" spans="1:17" ht="110.25" x14ac:dyDescent="0.25">
      <c r="A13" s="30" t="s">
        <v>58</v>
      </c>
      <c r="B13" s="36">
        <v>40416</v>
      </c>
      <c r="C13" s="36">
        <v>164</v>
      </c>
      <c r="D13" s="36">
        <v>27300052</v>
      </c>
      <c r="E13" s="36" t="s">
        <v>105</v>
      </c>
      <c r="F13" s="33" t="s">
        <v>110</v>
      </c>
      <c r="G13" s="38" t="s">
        <v>124</v>
      </c>
      <c r="H13" s="36" t="s">
        <v>80</v>
      </c>
      <c r="I13" s="39">
        <v>1</v>
      </c>
      <c r="J13" s="40" t="s">
        <v>132</v>
      </c>
      <c r="K13" s="62"/>
      <c r="L13" s="63">
        <f t="shared" si="0"/>
        <v>628</v>
      </c>
      <c r="M13" s="66">
        <v>628</v>
      </c>
      <c r="N13" s="66"/>
      <c r="O13" s="62"/>
    </row>
    <row r="14" spans="1:17" ht="101.25" customHeight="1" x14ac:dyDescent="0.25">
      <c r="A14" s="30" t="s">
        <v>58</v>
      </c>
      <c r="B14" s="36">
        <v>40416</v>
      </c>
      <c r="C14" s="36">
        <v>164</v>
      </c>
      <c r="D14" s="36">
        <v>27300052</v>
      </c>
      <c r="E14" s="36" t="s">
        <v>105</v>
      </c>
      <c r="F14" s="33" t="s">
        <v>114</v>
      </c>
      <c r="G14" s="38" t="s">
        <v>124</v>
      </c>
      <c r="H14" s="36" t="s">
        <v>80</v>
      </c>
      <c r="I14" s="39">
        <v>1</v>
      </c>
      <c r="J14" s="40" t="s">
        <v>125</v>
      </c>
      <c r="K14" s="62"/>
      <c r="L14" s="63">
        <f t="shared" si="0"/>
        <v>393.9</v>
      </c>
      <c r="M14" s="66">
        <v>393.9</v>
      </c>
      <c r="N14" s="66"/>
      <c r="O14" s="62"/>
      <c r="Q14" s="35" t="s">
        <v>104</v>
      </c>
    </row>
    <row r="15" spans="1:17" ht="31.5" x14ac:dyDescent="0.25">
      <c r="A15" s="30" t="s">
        <v>58</v>
      </c>
      <c r="B15" s="36">
        <v>40416</v>
      </c>
      <c r="C15" s="36">
        <v>164</v>
      </c>
      <c r="D15" s="36">
        <v>27300052</v>
      </c>
      <c r="E15" s="36" t="s">
        <v>105</v>
      </c>
      <c r="F15" s="32" t="s">
        <v>115</v>
      </c>
      <c r="G15" s="38" t="s">
        <v>124</v>
      </c>
      <c r="H15" s="36" t="s">
        <v>80</v>
      </c>
      <c r="I15" s="39">
        <v>1</v>
      </c>
      <c r="J15" s="40" t="s">
        <v>125</v>
      </c>
      <c r="K15" s="62"/>
      <c r="L15" s="63">
        <f t="shared" si="0"/>
        <v>64.7</v>
      </c>
      <c r="M15" s="66">
        <v>64.7</v>
      </c>
      <c r="N15" s="66"/>
      <c r="O15" s="62"/>
    </row>
    <row r="16" spans="1:17" ht="47.25" x14ac:dyDescent="0.25">
      <c r="A16" s="30" t="s">
        <v>58</v>
      </c>
      <c r="B16" s="36">
        <v>40416</v>
      </c>
      <c r="C16" s="36">
        <v>164</v>
      </c>
      <c r="D16" s="36">
        <v>27300052</v>
      </c>
      <c r="E16" s="36" t="s">
        <v>105</v>
      </c>
      <c r="F16" s="33" t="s">
        <v>117</v>
      </c>
      <c r="G16" s="38" t="s">
        <v>124</v>
      </c>
      <c r="H16" s="36" t="s">
        <v>80</v>
      </c>
      <c r="I16" s="39">
        <v>1</v>
      </c>
      <c r="J16" s="40" t="s">
        <v>125</v>
      </c>
      <c r="K16" s="62"/>
      <c r="L16" s="63">
        <f t="shared" si="0"/>
        <v>270</v>
      </c>
      <c r="M16" s="66">
        <v>270</v>
      </c>
      <c r="N16" s="66"/>
      <c r="O16" s="62"/>
      <c r="Q16" s="35" t="s">
        <v>109</v>
      </c>
    </row>
    <row r="17" spans="1:17" ht="47.25" x14ac:dyDescent="0.25">
      <c r="A17" s="30" t="s">
        <v>58</v>
      </c>
      <c r="B17" s="36">
        <v>40416</v>
      </c>
      <c r="C17" s="36">
        <v>164</v>
      </c>
      <c r="D17" s="36">
        <v>27300052</v>
      </c>
      <c r="E17" s="36" t="s">
        <v>105</v>
      </c>
      <c r="F17" s="33" t="s">
        <v>118</v>
      </c>
      <c r="G17" s="38" t="s">
        <v>124</v>
      </c>
      <c r="H17" s="36" t="s">
        <v>80</v>
      </c>
      <c r="I17" s="39">
        <v>1</v>
      </c>
      <c r="J17" s="40" t="s">
        <v>125</v>
      </c>
      <c r="K17" s="62"/>
      <c r="L17" s="63">
        <f t="shared" si="0"/>
        <v>330</v>
      </c>
      <c r="M17" s="66">
        <v>330</v>
      </c>
      <c r="N17" s="66"/>
      <c r="O17" s="62"/>
    </row>
    <row r="18" spans="1:17" ht="121.5" customHeight="1" x14ac:dyDescent="0.25">
      <c r="A18" s="30" t="s">
        <v>58</v>
      </c>
      <c r="B18" s="36">
        <v>40416</v>
      </c>
      <c r="C18" s="36">
        <v>164</v>
      </c>
      <c r="D18" s="36">
        <v>27300052</v>
      </c>
      <c r="E18" s="36" t="s">
        <v>105</v>
      </c>
      <c r="F18" s="33" t="s">
        <v>121</v>
      </c>
      <c r="G18" s="38" t="s">
        <v>124</v>
      </c>
      <c r="H18" s="36" t="s">
        <v>80</v>
      </c>
      <c r="I18" s="39">
        <v>1</v>
      </c>
      <c r="J18" s="40" t="s">
        <v>125</v>
      </c>
      <c r="K18" s="62"/>
      <c r="L18" s="63">
        <f t="shared" si="0"/>
        <v>215</v>
      </c>
      <c r="M18" s="66">
        <v>215</v>
      </c>
      <c r="N18" s="66"/>
      <c r="O18" s="62"/>
    </row>
    <row r="19" spans="1:17" ht="126" x14ac:dyDescent="0.25">
      <c r="A19" s="30" t="s">
        <v>58</v>
      </c>
      <c r="B19" s="36">
        <v>40416</v>
      </c>
      <c r="C19" s="36">
        <v>164</v>
      </c>
      <c r="D19" s="36">
        <v>27300052</v>
      </c>
      <c r="E19" s="36" t="s">
        <v>105</v>
      </c>
      <c r="F19" s="33" t="s">
        <v>122</v>
      </c>
      <c r="G19" s="38" t="s">
        <v>124</v>
      </c>
      <c r="H19" s="36" t="s">
        <v>80</v>
      </c>
      <c r="I19" s="39">
        <v>1</v>
      </c>
      <c r="J19" s="40" t="s">
        <v>125</v>
      </c>
      <c r="K19" s="62"/>
      <c r="L19" s="63">
        <f t="shared" si="0"/>
        <v>390</v>
      </c>
      <c r="M19" s="66">
        <v>390</v>
      </c>
      <c r="N19" s="66"/>
      <c r="O19" s="62"/>
    </row>
    <row r="20" spans="1:17" ht="63" x14ac:dyDescent="0.25">
      <c r="A20" s="30" t="s">
        <v>58</v>
      </c>
      <c r="B20" s="36">
        <v>40416</v>
      </c>
      <c r="C20" s="36">
        <v>164</v>
      </c>
      <c r="D20" s="36">
        <v>27300052</v>
      </c>
      <c r="E20" s="36" t="s">
        <v>105</v>
      </c>
      <c r="F20" s="34" t="s">
        <v>119</v>
      </c>
      <c r="G20" s="38" t="s">
        <v>124</v>
      </c>
      <c r="H20" s="36" t="s">
        <v>80</v>
      </c>
      <c r="I20" s="39">
        <v>1</v>
      </c>
      <c r="J20" s="40" t="s">
        <v>132</v>
      </c>
      <c r="K20" s="62"/>
      <c r="L20" s="63">
        <f t="shared" si="0"/>
        <v>156.9</v>
      </c>
      <c r="M20" s="66">
        <v>156.9</v>
      </c>
      <c r="N20" s="66"/>
      <c r="O20" s="62"/>
    </row>
    <row r="21" spans="1:17" ht="47.25" x14ac:dyDescent="0.25">
      <c r="A21" s="30" t="s">
        <v>58</v>
      </c>
      <c r="B21" s="36">
        <v>40416</v>
      </c>
      <c r="C21" s="36">
        <v>164</v>
      </c>
      <c r="D21" s="36">
        <v>27300052</v>
      </c>
      <c r="E21" s="36" t="s">
        <v>105</v>
      </c>
      <c r="F21" s="33" t="s">
        <v>111</v>
      </c>
      <c r="G21" s="38" t="s">
        <v>124</v>
      </c>
      <c r="H21" s="36" t="s">
        <v>80</v>
      </c>
      <c r="I21" s="39">
        <v>1</v>
      </c>
      <c r="J21" s="40" t="s">
        <v>125</v>
      </c>
      <c r="K21" s="62"/>
      <c r="L21" s="63">
        <f t="shared" si="0"/>
        <v>100</v>
      </c>
      <c r="M21" s="66">
        <v>100</v>
      </c>
      <c r="N21" s="66"/>
      <c r="O21" s="62"/>
    </row>
    <row r="22" spans="1:17" ht="47.25" x14ac:dyDescent="0.25">
      <c r="A22" s="30" t="s">
        <v>58</v>
      </c>
      <c r="B22" s="37">
        <v>40416</v>
      </c>
      <c r="C22" s="36">
        <v>164</v>
      </c>
      <c r="D22" s="36">
        <v>27300052</v>
      </c>
      <c r="E22" s="36" t="s">
        <v>105</v>
      </c>
      <c r="F22" s="33" t="s">
        <v>116</v>
      </c>
      <c r="G22" s="38" t="s">
        <v>124</v>
      </c>
      <c r="H22" s="36" t="s">
        <v>80</v>
      </c>
      <c r="I22" s="39">
        <v>1</v>
      </c>
      <c r="J22" s="40" t="s">
        <v>134</v>
      </c>
      <c r="K22" s="62"/>
      <c r="L22" s="63">
        <f t="shared" si="0"/>
        <v>280</v>
      </c>
      <c r="M22" s="66">
        <v>280</v>
      </c>
      <c r="N22" s="66"/>
      <c r="O22" s="62"/>
      <c r="Q22" s="35" t="s">
        <v>109</v>
      </c>
    </row>
    <row r="23" spans="1:17" ht="31.5" x14ac:dyDescent="0.25">
      <c r="A23" s="30"/>
      <c r="B23" s="37">
        <v>40416</v>
      </c>
      <c r="C23" s="37">
        <v>164</v>
      </c>
      <c r="D23" s="37">
        <v>27300052</v>
      </c>
      <c r="E23" s="37" t="s">
        <v>105</v>
      </c>
      <c r="F23" s="33" t="s">
        <v>101</v>
      </c>
      <c r="G23" s="38" t="s">
        <v>124</v>
      </c>
      <c r="H23" s="37" t="s">
        <v>80</v>
      </c>
      <c r="I23" s="39">
        <v>3</v>
      </c>
      <c r="J23" s="40" t="s">
        <v>132</v>
      </c>
      <c r="K23" s="62"/>
      <c r="L23" s="63">
        <f t="shared" si="0"/>
        <v>914.62</v>
      </c>
      <c r="M23" s="66">
        <v>914.62</v>
      </c>
      <c r="N23" s="66"/>
      <c r="O23" s="62"/>
    </row>
    <row r="24" spans="1:17" ht="63" x14ac:dyDescent="0.25">
      <c r="A24" s="30"/>
      <c r="B24" s="37">
        <v>40416</v>
      </c>
      <c r="C24" s="37">
        <v>164</v>
      </c>
      <c r="D24" s="37">
        <v>27300052</v>
      </c>
      <c r="E24" s="37" t="s">
        <v>105</v>
      </c>
      <c r="F24" s="33" t="s">
        <v>135</v>
      </c>
      <c r="G24" s="38" t="s">
        <v>124</v>
      </c>
      <c r="H24" s="37" t="s">
        <v>80</v>
      </c>
      <c r="I24" s="39">
        <v>1</v>
      </c>
      <c r="J24" s="40" t="s">
        <v>132</v>
      </c>
      <c r="K24" s="62"/>
      <c r="L24" s="63">
        <f t="shared" si="0"/>
        <v>50</v>
      </c>
      <c r="M24" s="66">
        <v>50</v>
      </c>
      <c r="N24" s="66"/>
      <c r="O24" s="62"/>
    </row>
    <row r="25" spans="1:17" ht="47.25" x14ac:dyDescent="0.25">
      <c r="A25" s="30"/>
      <c r="B25" s="36">
        <v>40416</v>
      </c>
      <c r="C25" s="37">
        <v>164</v>
      </c>
      <c r="D25" s="37">
        <v>27300052</v>
      </c>
      <c r="E25" s="37" t="s">
        <v>105</v>
      </c>
      <c r="F25" s="33" t="s">
        <v>120</v>
      </c>
      <c r="G25" s="38" t="s">
        <v>124</v>
      </c>
      <c r="H25" s="37" t="s">
        <v>80</v>
      </c>
      <c r="I25" s="39">
        <v>2</v>
      </c>
      <c r="J25" s="40" t="s">
        <v>133</v>
      </c>
      <c r="K25" s="62"/>
      <c r="L25" s="63">
        <f t="shared" si="0"/>
        <v>150</v>
      </c>
      <c r="M25" s="66">
        <v>150</v>
      </c>
      <c r="N25" s="66"/>
      <c r="O25" s="62"/>
    </row>
    <row r="26" spans="1:17" ht="47.25" x14ac:dyDescent="0.25">
      <c r="A26" s="30" t="s">
        <v>58</v>
      </c>
      <c r="B26" s="39">
        <v>40417</v>
      </c>
      <c r="C26" s="36">
        <v>164</v>
      </c>
      <c r="D26" s="36">
        <v>27300052</v>
      </c>
      <c r="E26" s="36" t="s">
        <v>105</v>
      </c>
      <c r="F26" s="31" t="s">
        <v>99</v>
      </c>
      <c r="G26" s="68" t="s">
        <v>137</v>
      </c>
      <c r="H26" s="69" t="s">
        <v>80</v>
      </c>
      <c r="I26" s="36">
        <v>1</v>
      </c>
      <c r="J26" s="30"/>
      <c r="K26" s="62">
        <f>SUM(K27)</f>
        <v>700</v>
      </c>
      <c r="L26" s="63">
        <f t="shared" si="0"/>
        <v>0</v>
      </c>
      <c r="M26" s="66"/>
      <c r="N26" s="66"/>
      <c r="O26" s="62"/>
    </row>
    <row r="27" spans="1:17" ht="47.25" x14ac:dyDescent="0.25">
      <c r="A27" s="30" t="s">
        <v>58</v>
      </c>
      <c r="B27" s="39">
        <v>40417</v>
      </c>
      <c r="C27" s="36">
        <v>164</v>
      </c>
      <c r="D27" s="36">
        <v>27300052</v>
      </c>
      <c r="E27" s="36" t="s">
        <v>105</v>
      </c>
      <c r="F27" s="42" t="s">
        <v>126</v>
      </c>
      <c r="G27" s="68" t="s">
        <v>137</v>
      </c>
      <c r="H27" s="69" t="s">
        <v>80</v>
      </c>
      <c r="I27" s="41">
        <v>1</v>
      </c>
      <c r="J27" s="40" t="s">
        <v>133</v>
      </c>
      <c r="K27" s="63">
        <v>700</v>
      </c>
      <c r="L27" s="63">
        <f>SUM(M27:O27)</f>
        <v>1400</v>
      </c>
      <c r="M27" s="67">
        <v>700</v>
      </c>
      <c r="N27" s="67">
        <v>700</v>
      </c>
      <c r="O27" s="63"/>
    </row>
    <row r="28" spans="1:17" s="48" customFormat="1" ht="63" x14ac:dyDescent="0.2">
      <c r="A28" s="43" t="s">
        <v>59</v>
      </c>
      <c r="B28" s="44" t="s">
        <v>97</v>
      </c>
      <c r="C28" s="44">
        <v>164</v>
      </c>
      <c r="D28" s="44" t="s">
        <v>97</v>
      </c>
      <c r="E28" s="44" t="s">
        <v>97</v>
      </c>
      <c r="F28" s="50" t="s">
        <v>138</v>
      </c>
      <c r="G28" s="46" t="s">
        <v>124</v>
      </c>
      <c r="H28" s="47" t="s">
        <v>80</v>
      </c>
      <c r="I28" s="44">
        <f>SUM(I29)</f>
        <v>0</v>
      </c>
      <c r="J28" s="44"/>
      <c r="K28" s="51">
        <f t="shared" ref="K28:O28" si="1">SUM(K29)</f>
        <v>0</v>
      </c>
      <c r="L28" s="64">
        <f t="shared" ref="L28:L29" si="2">SUM(M28:O28)</f>
        <v>0</v>
      </c>
      <c r="M28" s="51">
        <f t="shared" si="1"/>
        <v>0</v>
      </c>
      <c r="N28" s="51">
        <f t="shared" si="1"/>
        <v>0</v>
      </c>
      <c r="O28" s="51">
        <f t="shared" si="1"/>
        <v>0</v>
      </c>
    </row>
    <row r="29" spans="1:17" s="35" customFormat="1" ht="63" x14ac:dyDescent="0.2">
      <c r="A29" s="30" t="s">
        <v>59</v>
      </c>
      <c r="B29" s="36">
        <v>40419</v>
      </c>
      <c r="C29" s="40" t="s">
        <v>129</v>
      </c>
      <c r="D29" s="36">
        <v>27300037</v>
      </c>
      <c r="E29" s="36" t="s">
        <v>136</v>
      </c>
      <c r="F29" s="32" t="s">
        <v>102</v>
      </c>
      <c r="G29" s="38" t="s">
        <v>124</v>
      </c>
      <c r="H29" s="36" t="s">
        <v>80</v>
      </c>
      <c r="I29" s="36">
        <v>0</v>
      </c>
      <c r="J29" s="30"/>
      <c r="K29" s="62">
        <v>0</v>
      </c>
      <c r="L29" s="63">
        <f t="shared" si="2"/>
        <v>0</v>
      </c>
      <c r="M29" s="62">
        <v>0</v>
      </c>
      <c r="N29" s="62">
        <v>0</v>
      </c>
      <c r="O29" s="62">
        <v>0</v>
      </c>
    </row>
    <row r="30" spans="1:17" s="48" customFormat="1" ht="31.5" x14ac:dyDescent="0.2">
      <c r="A30" s="43" t="s">
        <v>89</v>
      </c>
      <c r="B30" s="44" t="s">
        <v>97</v>
      </c>
      <c r="C30" s="53" t="s">
        <v>130</v>
      </c>
      <c r="D30" s="44" t="s">
        <v>97</v>
      </c>
      <c r="E30" s="44" t="s">
        <v>97</v>
      </c>
      <c r="F30" s="45" t="s">
        <v>88</v>
      </c>
      <c r="G30" s="52"/>
      <c r="H30" s="44" t="s">
        <v>80</v>
      </c>
      <c r="I30" s="44"/>
      <c r="J30" s="43"/>
      <c r="K30" s="65">
        <f>SUM(K31:K32)</f>
        <v>0</v>
      </c>
      <c r="L30" s="65">
        <f>SUM(L31:L32)</f>
        <v>1255.7</v>
      </c>
      <c r="M30" s="65">
        <f t="shared" ref="M30:O30" si="3">SUM(M31:M32)</f>
        <v>1255.7</v>
      </c>
      <c r="N30" s="65">
        <f t="shared" si="3"/>
        <v>0</v>
      </c>
      <c r="O30" s="65">
        <f t="shared" si="3"/>
        <v>0</v>
      </c>
    </row>
    <row r="31" spans="1:17" s="35" customFormat="1" ht="63" x14ac:dyDescent="0.2">
      <c r="A31" s="30" t="s">
        <v>89</v>
      </c>
      <c r="B31" s="36">
        <v>40420</v>
      </c>
      <c r="C31" s="40" t="s">
        <v>130</v>
      </c>
      <c r="D31" s="36" t="s">
        <v>107</v>
      </c>
      <c r="E31" s="36" t="s">
        <v>106</v>
      </c>
      <c r="F31" s="25" t="s">
        <v>103</v>
      </c>
      <c r="G31" s="38" t="s">
        <v>127</v>
      </c>
      <c r="H31" s="41" t="s">
        <v>80</v>
      </c>
      <c r="I31" s="36">
        <v>100</v>
      </c>
      <c r="J31" s="30" t="s">
        <v>132</v>
      </c>
      <c r="K31" s="62">
        <v>0</v>
      </c>
      <c r="L31" s="62">
        <f>SUM(M31:O31)</f>
        <v>655.7</v>
      </c>
      <c r="M31" s="62">
        <v>655.7</v>
      </c>
      <c r="N31" s="62"/>
      <c r="O31" s="62"/>
    </row>
    <row r="32" spans="1:17" s="35" customFormat="1" ht="94.5" x14ac:dyDescent="0.2">
      <c r="A32" s="30" t="s">
        <v>89</v>
      </c>
      <c r="B32" s="36">
        <v>40420</v>
      </c>
      <c r="C32" s="40" t="s">
        <v>130</v>
      </c>
      <c r="D32" s="36" t="s">
        <v>107</v>
      </c>
      <c r="E32" s="36" t="s">
        <v>106</v>
      </c>
      <c r="F32" s="25" t="s">
        <v>88</v>
      </c>
      <c r="G32" s="38" t="s">
        <v>128</v>
      </c>
      <c r="H32" s="41" t="s">
        <v>80</v>
      </c>
      <c r="I32" s="36">
        <v>2000</v>
      </c>
      <c r="J32" s="30" t="s">
        <v>132</v>
      </c>
      <c r="K32" s="62">
        <v>0</v>
      </c>
      <c r="L32" s="62">
        <f>SUM(M32:O32)</f>
        <v>600</v>
      </c>
      <c r="M32" s="62">
        <v>600</v>
      </c>
      <c r="N32" s="62"/>
      <c r="O32" s="62"/>
    </row>
  </sheetData>
  <mergeCells count="4">
    <mergeCell ref="A4:A5"/>
    <mergeCell ref="B4:B5"/>
    <mergeCell ref="C4:C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7" orientation="landscape" r:id="rId1"/>
  <rowBreaks count="1" manualBreakCount="1">
    <brk id="13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abSelected="1" view="pageBreakPreview" topLeftCell="C10" zoomScale="85" zoomScaleNormal="70" zoomScaleSheetLayoutView="85" workbookViewId="0">
      <selection activeCell="O44" sqref="O44"/>
    </sheetView>
  </sheetViews>
  <sheetFormatPr defaultColWidth="8.85546875" defaultRowHeight="18.75" x14ac:dyDescent="0.3"/>
  <cols>
    <col min="1" max="1" width="19.42578125" style="70" customWidth="1"/>
    <col min="2" max="2" width="16.140625" style="70" customWidth="1"/>
    <col min="3" max="3" width="20.42578125" style="70" customWidth="1"/>
    <col min="4" max="4" width="74.5703125" style="70" customWidth="1"/>
    <col min="5" max="5" width="22.7109375" style="70" customWidth="1"/>
    <col min="6" max="6" width="10.42578125" style="70" customWidth="1"/>
    <col min="7" max="7" width="11.140625" style="70" customWidth="1"/>
    <col min="8" max="8" width="17.85546875" style="70" customWidth="1"/>
    <col min="9" max="9" width="14.42578125" style="70" customWidth="1"/>
    <col min="10" max="10" width="21.28515625" style="70" customWidth="1"/>
    <col min="11" max="11" width="18" style="123" customWidth="1"/>
    <col min="12" max="12" width="16.42578125" style="70" customWidth="1"/>
    <col min="13" max="13" width="17.140625" style="71" customWidth="1"/>
    <col min="14" max="14" width="17.42578125" style="71" customWidth="1"/>
    <col min="15" max="15" width="17" style="72" customWidth="1"/>
    <col min="16" max="16" width="13.140625" style="72" customWidth="1"/>
    <col min="17" max="17" width="12.28515625" style="72" customWidth="1"/>
    <col min="18" max="16384" width="8.85546875" style="70"/>
  </cols>
  <sheetData>
    <row r="1" spans="1:17" x14ac:dyDescent="0.3">
      <c r="J1" s="146" t="s">
        <v>144</v>
      </c>
      <c r="K1" s="146"/>
      <c r="L1" s="146"/>
      <c r="M1" s="146"/>
    </row>
    <row r="2" spans="1:17" x14ac:dyDescent="0.3">
      <c r="A2" s="73"/>
      <c r="B2" s="73"/>
      <c r="C2" s="73"/>
      <c r="D2" s="73"/>
      <c r="E2" s="73"/>
      <c r="F2" s="73"/>
      <c r="G2" s="73"/>
      <c r="H2" s="73"/>
      <c r="I2" s="73"/>
      <c r="J2" s="146" t="s">
        <v>184</v>
      </c>
      <c r="K2" s="146"/>
      <c r="L2" s="146"/>
      <c r="M2" s="146"/>
    </row>
    <row r="3" spans="1:17" x14ac:dyDescent="0.3">
      <c r="A3" s="147" t="s">
        <v>90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74"/>
    </row>
    <row r="4" spans="1:17" ht="45.75" customHeight="1" x14ac:dyDescent="0.3">
      <c r="A4" s="147" t="s">
        <v>185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</row>
    <row r="5" spans="1:17" x14ac:dyDescent="0.3">
      <c r="K5" s="132"/>
    </row>
    <row r="6" spans="1:17" ht="75" x14ac:dyDescent="0.3">
      <c r="A6" s="148" t="s">
        <v>187</v>
      </c>
      <c r="B6" s="148" t="s">
        <v>4</v>
      </c>
      <c r="C6" s="148" t="s">
        <v>186</v>
      </c>
      <c r="D6" s="148" t="s">
        <v>188</v>
      </c>
      <c r="E6" s="134" t="s">
        <v>189</v>
      </c>
      <c r="F6" s="134"/>
      <c r="G6" s="134"/>
      <c r="H6" s="134"/>
      <c r="I6" s="134"/>
      <c r="J6" s="134"/>
      <c r="K6" s="148" t="s">
        <v>140</v>
      </c>
      <c r="L6" s="148"/>
      <c r="M6" s="148"/>
    </row>
    <row r="7" spans="1:17" x14ac:dyDescent="0.3">
      <c r="A7" s="148"/>
      <c r="B7" s="148"/>
      <c r="C7" s="148"/>
      <c r="D7" s="148"/>
      <c r="E7" s="148" t="s">
        <v>18</v>
      </c>
      <c r="F7" s="148" t="s">
        <v>95</v>
      </c>
      <c r="G7" s="148" t="s">
        <v>96</v>
      </c>
      <c r="H7" s="148"/>
      <c r="I7" s="148"/>
      <c r="J7" s="148"/>
      <c r="K7" s="149" t="s">
        <v>145</v>
      </c>
      <c r="L7" s="149" t="s">
        <v>153</v>
      </c>
      <c r="M7" s="149" t="s">
        <v>164</v>
      </c>
    </row>
    <row r="8" spans="1:17" x14ac:dyDescent="0.3">
      <c r="A8" s="148"/>
      <c r="B8" s="148"/>
      <c r="C8" s="148"/>
      <c r="D8" s="148"/>
      <c r="E8" s="148"/>
      <c r="F8" s="148"/>
      <c r="G8" s="149" t="s">
        <v>152</v>
      </c>
      <c r="H8" s="149"/>
      <c r="I8" s="149" t="s">
        <v>163</v>
      </c>
      <c r="J8" s="149" t="s">
        <v>164</v>
      </c>
      <c r="K8" s="149"/>
      <c r="L8" s="149"/>
      <c r="M8" s="149"/>
    </row>
    <row r="9" spans="1:17" ht="56.25" customHeight="1" x14ac:dyDescent="0.3">
      <c r="A9" s="148"/>
      <c r="B9" s="148"/>
      <c r="C9" s="148"/>
      <c r="D9" s="148"/>
      <c r="E9" s="148"/>
      <c r="F9" s="148"/>
      <c r="G9" s="135"/>
      <c r="H9" s="135" t="s">
        <v>54</v>
      </c>
      <c r="I9" s="149"/>
      <c r="J9" s="149"/>
      <c r="K9" s="149"/>
      <c r="L9" s="149"/>
      <c r="M9" s="149"/>
    </row>
    <row r="10" spans="1:17" x14ac:dyDescent="0.3">
      <c r="A10" s="76">
        <v>1</v>
      </c>
      <c r="B10" s="76">
        <v>2</v>
      </c>
      <c r="C10" s="76">
        <v>3</v>
      </c>
      <c r="D10" s="76">
        <v>4</v>
      </c>
      <c r="E10" s="76">
        <v>5</v>
      </c>
      <c r="F10" s="76">
        <v>6</v>
      </c>
      <c r="G10" s="106">
        <v>7</v>
      </c>
      <c r="H10" s="106">
        <v>8</v>
      </c>
      <c r="I10" s="106">
        <v>9</v>
      </c>
      <c r="J10" s="106">
        <v>10</v>
      </c>
      <c r="K10" s="106">
        <v>11</v>
      </c>
      <c r="L10" s="106">
        <v>12</v>
      </c>
      <c r="M10" s="106">
        <v>13</v>
      </c>
    </row>
    <row r="11" spans="1:17" s="84" customFormat="1" ht="39" x14ac:dyDescent="0.35">
      <c r="A11" s="77" t="s">
        <v>146</v>
      </c>
      <c r="B11" s="78" t="s">
        <v>97</v>
      </c>
      <c r="C11" s="78" t="s">
        <v>97</v>
      </c>
      <c r="D11" s="79" t="s">
        <v>147</v>
      </c>
      <c r="E11" s="79" t="s">
        <v>124</v>
      </c>
      <c r="F11" s="78" t="s">
        <v>97</v>
      </c>
      <c r="G11" s="107" t="s">
        <v>97</v>
      </c>
      <c r="H11" s="80" t="s">
        <v>97</v>
      </c>
      <c r="I11" s="107" t="s">
        <v>97</v>
      </c>
      <c r="J11" s="107" t="s">
        <v>97</v>
      </c>
      <c r="K11" s="109">
        <f>K12+K45+K47</f>
        <v>89608.19</v>
      </c>
      <c r="L11" s="109">
        <f>L12+L45+L47</f>
        <v>93206.540000000008</v>
      </c>
      <c r="M11" s="109">
        <f>M12+M45+M47</f>
        <v>93206.540000000008</v>
      </c>
      <c r="N11" s="82"/>
      <c r="O11" s="83"/>
      <c r="P11" s="83"/>
      <c r="Q11" s="83"/>
    </row>
    <row r="12" spans="1:17" s="84" customFormat="1" ht="39" x14ac:dyDescent="0.35">
      <c r="A12" s="110" t="s">
        <v>58</v>
      </c>
      <c r="B12" s="111" t="s">
        <v>97</v>
      </c>
      <c r="C12" s="111" t="s">
        <v>97</v>
      </c>
      <c r="D12" s="112" t="s">
        <v>87</v>
      </c>
      <c r="E12" s="112" t="s">
        <v>124</v>
      </c>
      <c r="F12" s="111" t="s">
        <v>80</v>
      </c>
      <c r="G12" s="113">
        <f>G13+G43</f>
        <v>21</v>
      </c>
      <c r="H12" s="114" t="s">
        <v>97</v>
      </c>
      <c r="I12" s="113">
        <f>I13+I43</f>
        <v>7</v>
      </c>
      <c r="J12" s="113">
        <f>J13+J43</f>
        <v>12</v>
      </c>
      <c r="K12" s="81">
        <f>K13+K43</f>
        <v>6380.65</v>
      </c>
      <c r="L12" s="81">
        <f>L13+L43</f>
        <v>5669.6</v>
      </c>
      <c r="M12" s="81">
        <f>M13+M43</f>
        <v>5669.6</v>
      </c>
      <c r="N12" s="82"/>
      <c r="O12" s="83"/>
      <c r="P12" s="98"/>
      <c r="Q12" s="83"/>
    </row>
    <row r="13" spans="1:17" s="84" customFormat="1" ht="62.25" customHeight="1" x14ac:dyDescent="0.35">
      <c r="A13" s="110" t="s">
        <v>58</v>
      </c>
      <c r="B13" s="130" t="s">
        <v>158</v>
      </c>
      <c r="C13" s="111" t="s">
        <v>97</v>
      </c>
      <c r="D13" s="131" t="s">
        <v>143</v>
      </c>
      <c r="E13" s="112" t="s">
        <v>148</v>
      </c>
      <c r="F13" s="111" t="s">
        <v>80</v>
      </c>
      <c r="G13" s="113">
        <f>SUM(G14:G42)</f>
        <v>20</v>
      </c>
      <c r="H13" s="113" t="s">
        <v>97</v>
      </c>
      <c r="I13" s="113">
        <f>SUM(I14:I42)</f>
        <v>6</v>
      </c>
      <c r="J13" s="113">
        <f>SUM(J14:J42)</f>
        <v>11</v>
      </c>
      <c r="K13" s="81">
        <f>SUM(K14:K42)</f>
        <v>2975.6499999999996</v>
      </c>
      <c r="L13" s="81">
        <f>SUM(L14:L42)</f>
        <v>4464.6000000000004</v>
      </c>
      <c r="M13" s="81">
        <f>SUM(M14:M42)</f>
        <v>4464.6000000000004</v>
      </c>
      <c r="N13" s="85"/>
      <c r="O13" s="86"/>
      <c r="P13" s="83"/>
      <c r="Q13" s="83"/>
    </row>
    <row r="14" spans="1:17" s="72" customFormat="1" ht="115.5" customHeight="1" x14ac:dyDescent="0.3">
      <c r="A14" s="100" t="s">
        <v>58</v>
      </c>
      <c r="B14" s="127" t="s">
        <v>158</v>
      </c>
      <c r="C14" s="101" t="s">
        <v>141</v>
      </c>
      <c r="D14" s="89" t="s">
        <v>166</v>
      </c>
      <c r="E14" s="102" t="s">
        <v>167</v>
      </c>
      <c r="F14" s="124" t="s">
        <v>80</v>
      </c>
      <c r="G14" s="103">
        <v>1</v>
      </c>
      <c r="H14" s="104">
        <v>45627</v>
      </c>
      <c r="I14" s="103">
        <v>0</v>
      </c>
      <c r="J14" s="103">
        <v>0</v>
      </c>
      <c r="K14" s="133">
        <v>100</v>
      </c>
      <c r="L14" s="97">
        <v>0</v>
      </c>
      <c r="M14" s="97">
        <v>0</v>
      </c>
      <c r="N14" s="87"/>
      <c r="O14" s="121"/>
    </row>
    <row r="15" spans="1:17" s="72" customFormat="1" ht="108.75" customHeight="1" x14ac:dyDescent="0.3">
      <c r="A15" s="100" t="s">
        <v>58</v>
      </c>
      <c r="B15" s="127" t="s">
        <v>158</v>
      </c>
      <c r="C15" s="124" t="s">
        <v>141</v>
      </c>
      <c r="D15" s="89" t="s">
        <v>168</v>
      </c>
      <c r="E15" s="102" t="s">
        <v>167</v>
      </c>
      <c r="F15" s="124" t="s">
        <v>80</v>
      </c>
      <c r="G15" s="103">
        <v>1</v>
      </c>
      <c r="H15" s="104">
        <v>45628</v>
      </c>
      <c r="I15" s="103">
        <v>0</v>
      </c>
      <c r="J15" s="103">
        <v>0</v>
      </c>
      <c r="K15" s="133">
        <v>129.79</v>
      </c>
      <c r="L15" s="97">
        <v>0</v>
      </c>
      <c r="M15" s="97">
        <v>0</v>
      </c>
      <c r="N15" s="87"/>
    </row>
    <row r="16" spans="1:17" s="72" customFormat="1" ht="141.75" customHeight="1" x14ac:dyDescent="0.3">
      <c r="A16" s="100" t="s">
        <v>58</v>
      </c>
      <c r="B16" s="127" t="s">
        <v>158</v>
      </c>
      <c r="C16" s="124" t="s">
        <v>141</v>
      </c>
      <c r="D16" s="89" t="s">
        <v>169</v>
      </c>
      <c r="E16" s="102" t="s">
        <v>167</v>
      </c>
      <c r="F16" s="124" t="s">
        <v>80</v>
      </c>
      <c r="G16" s="103">
        <v>1</v>
      </c>
      <c r="H16" s="104">
        <v>45629</v>
      </c>
      <c r="I16" s="103">
        <v>0</v>
      </c>
      <c r="J16" s="103">
        <v>0</v>
      </c>
      <c r="K16" s="133">
        <v>200</v>
      </c>
      <c r="L16" s="97">
        <v>0</v>
      </c>
      <c r="M16" s="97">
        <v>0</v>
      </c>
      <c r="N16" s="87"/>
    </row>
    <row r="17" spans="1:14" s="72" customFormat="1" ht="116.25" customHeight="1" x14ac:dyDescent="0.3">
      <c r="A17" s="100" t="s">
        <v>58</v>
      </c>
      <c r="B17" s="127" t="s">
        <v>158</v>
      </c>
      <c r="C17" s="124" t="s">
        <v>141</v>
      </c>
      <c r="D17" s="102" t="s">
        <v>170</v>
      </c>
      <c r="E17" s="102" t="s">
        <v>167</v>
      </c>
      <c r="F17" s="124" t="s">
        <v>80</v>
      </c>
      <c r="G17" s="103">
        <v>1</v>
      </c>
      <c r="H17" s="104">
        <v>45600</v>
      </c>
      <c r="I17" s="103">
        <v>0</v>
      </c>
      <c r="J17" s="103">
        <v>0</v>
      </c>
      <c r="K17" s="133">
        <v>200</v>
      </c>
      <c r="L17" s="97">
        <v>0</v>
      </c>
      <c r="M17" s="97">
        <v>0</v>
      </c>
      <c r="N17" s="87"/>
    </row>
    <row r="18" spans="1:14" s="72" customFormat="1" ht="154.5" customHeight="1" x14ac:dyDescent="0.3">
      <c r="A18" s="100" t="s">
        <v>58</v>
      </c>
      <c r="B18" s="127" t="s">
        <v>158</v>
      </c>
      <c r="C18" s="105" t="s">
        <v>141</v>
      </c>
      <c r="D18" s="102" t="s">
        <v>171</v>
      </c>
      <c r="E18" s="102" t="s">
        <v>167</v>
      </c>
      <c r="F18" s="105" t="s">
        <v>80</v>
      </c>
      <c r="G18" s="103">
        <v>1</v>
      </c>
      <c r="H18" s="104">
        <v>45598</v>
      </c>
      <c r="I18" s="103">
        <v>0</v>
      </c>
      <c r="J18" s="103">
        <v>0</v>
      </c>
      <c r="K18" s="133">
        <v>169</v>
      </c>
      <c r="L18" s="97">
        <v>0</v>
      </c>
      <c r="M18" s="97">
        <v>0</v>
      </c>
      <c r="N18" s="87"/>
    </row>
    <row r="19" spans="1:14" s="72" customFormat="1" ht="120" customHeight="1" x14ac:dyDescent="0.3">
      <c r="A19" s="100" t="s">
        <v>58</v>
      </c>
      <c r="B19" s="127" t="s">
        <v>158</v>
      </c>
      <c r="C19" s="105" t="s">
        <v>141</v>
      </c>
      <c r="D19" s="102" t="s">
        <v>190</v>
      </c>
      <c r="E19" s="102" t="s">
        <v>124</v>
      </c>
      <c r="F19" s="105" t="s">
        <v>80</v>
      </c>
      <c r="G19" s="103">
        <v>1</v>
      </c>
      <c r="H19" s="104">
        <v>45656</v>
      </c>
      <c r="I19" s="103">
        <v>0</v>
      </c>
      <c r="J19" s="103">
        <v>0</v>
      </c>
      <c r="K19" s="133">
        <v>305.52999999999997</v>
      </c>
      <c r="L19" s="97">
        <v>0</v>
      </c>
      <c r="M19" s="97">
        <v>0</v>
      </c>
      <c r="N19" s="87"/>
    </row>
    <row r="20" spans="1:14" s="72" customFormat="1" ht="71.25" customHeight="1" x14ac:dyDescent="0.3">
      <c r="A20" s="100" t="s">
        <v>58</v>
      </c>
      <c r="B20" s="127" t="s">
        <v>158</v>
      </c>
      <c r="C20" s="124" t="s">
        <v>141</v>
      </c>
      <c r="D20" s="89" t="s">
        <v>172</v>
      </c>
      <c r="E20" s="102" t="s">
        <v>167</v>
      </c>
      <c r="F20" s="124" t="s">
        <v>80</v>
      </c>
      <c r="G20" s="103">
        <v>1</v>
      </c>
      <c r="H20" s="104">
        <v>45474</v>
      </c>
      <c r="I20" s="103">
        <v>0</v>
      </c>
      <c r="J20" s="103">
        <v>0</v>
      </c>
      <c r="K20" s="133">
        <v>85</v>
      </c>
      <c r="L20" s="97">
        <v>0</v>
      </c>
      <c r="M20" s="97">
        <v>0</v>
      </c>
      <c r="N20" s="87"/>
    </row>
    <row r="21" spans="1:14" s="72" customFormat="1" ht="160.5" customHeight="1" x14ac:dyDescent="0.3">
      <c r="A21" s="100" t="s">
        <v>58</v>
      </c>
      <c r="B21" s="127" t="s">
        <v>158</v>
      </c>
      <c r="C21" s="124" t="s">
        <v>141</v>
      </c>
      <c r="D21" s="89" t="s">
        <v>180</v>
      </c>
      <c r="E21" s="102" t="s">
        <v>124</v>
      </c>
      <c r="F21" s="124" t="s">
        <v>80</v>
      </c>
      <c r="G21" s="103">
        <v>1</v>
      </c>
      <c r="H21" s="104">
        <v>45628</v>
      </c>
      <c r="I21" s="103">
        <v>0</v>
      </c>
      <c r="J21" s="103">
        <v>0</v>
      </c>
      <c r="K21" s="133">
        <v>100</v>
      </c>
      <c r="L21" s="97">
        <v>0</v>
      </c>
      <c r="M21" s="97">
        <v>0</v>
      </c>
      <c r="N21" s="87"/>
    </row>
    <row r="22" spans="1:14" s="72" customFormat="1" ht="105" customHeight="1" x14ac:dyDescent="0.3">
      <c r="A22" s="100" t="s">
        <v>58</v>
      </c>
      <c r="B22" s="127" t="s">
        <v>158</v>
      </c>
      <c r="C22" s="124" t="s">
        <v>141</v>
      </c>
      <c r="D22" s="89" t="s">
        <v>181</v>
      </c>
      <c r="E22" s="102" t="s">
        <v>124</v>
      </c>
      <c r="F22" s="124" t="s">
        <v>80</v>
      </c>
      <c r="G22" s="103">
        <v>1</v>
      </c>
      <c r="H22" s="104">
        <v>45629</v>
      </c>
      <c r="I22" s="103">
        <v>0</v>
      </c>
      <c r="J22" s="103">
        <v>0</v>
      </c>
      <c r="K22" s="133">
        <v>110</v>
      </c>
      <c r="L22" s="97">
        <v>0</v>
      </c>
      <c r="M22" s="97">
        <v>0</v>
      </c>
      <c r="N22" s="87"/>
    </row>
    <row r="23" spans="1:14" s="72" customFormat="1" ht="178.5" customHeight="1" x14ac:dyDescent="0.3">
      <c r="A23" s="100" t="s">
        <v>58</v>
      </c>
      <c r="B23" s="127" t="s">
        <v>158</v>
      </c>
      <c r="C23" s="124" t="s">
        <v>141</v>
      </c>
      <c r="D23" s="89" t="s">
        <v>183</v>
      </c>
      <c r="E23" s="102" t="s">
        <v>124</v>
      </c>
      <c r="F23" s="124" t="s">
        <v>80</v>
      </c>
      <c r="G23" s="103">
        <v>1</v>
      </c>
      <c r="H23" s="104">
        <v>45630</v>
      </c>
      <c r="I23" s="103">
        <v>0</v>
      </c>
      <c r="J23" s="103">
        <v>0</v>
      </c>
      <c r="K23" s="133">
        <v>127</v>
      </c>
      <c r="L23" s="97">
        <v>0</v>
      </c>
      <c r="M23" s="97">
        <v>0</v>
      </c>
      <c r="N23" s="87"/>
    </row>
    <row r="24" spans="1:14" s="72" customFormat="1" ht="131.25" customHeight="1" x14ac:dyDescent="0.3">
      <c r="A24" s="100" t="s">
        <v>58</v>
      </c>
      <c r="B24" s="127" t="s">
        <v>158</v>
      </c>
      <c r="C24" s="124" t="s">
        <v>141</v>
      </c>
      <c r="D24" s="102" t="s">
        <v>174</v>
      </c>
      <c r="E24" s="102" t="s">
        <v>167</v>
      </c>
      <c r="F24" s="124" t="s">
        <v>80</v>
      </c>
      <c r="G24" s="103">
        <v>1</v>
      </c>
      <c r="H24" s="104" t="s">
        <v>165</v>
      </c>
      <c r="I24" s="103">
        <v>0</v>
      </c>
      <c r="J24" s="103">
        <v>0</v>
      </c>
      <c r="K24" s="133">
        <v>150</v>
      </c>
      <c r="L24" s="97">
        <v>0</v>
      </c>
      <c r="M24" s="97">
        <v>0</v>
      </c>
      <c r="N24" s="87"/>
    </row>
    <row r="25" spans="1:14" s="72" customFormat="1" ht="117" customHeight="1" x14ac:dyDescent="0.3">
      <c r="A25" s="100" t="s">
        <v>58</v>
      </c>
      <c r="B25" s="127" t="s">
        <v>158</v>
      </c>
      <c r="C25" s="124" t="s">
        <v>141</v>
      </c>
      <c r="D25" s="102" t="s">
        <v>173</v>
      </c>
      <c r="E25" s="102" t="s">
        <v>167</v>
      </c>
      <c r="F25" s="124" t="s">
        <v>80</v>
      </c>
      <c r="G25" s="103">
        <v>1</v>
      </c>
      <c r="H25" s="104">
        <v>45627</v>
      </c>
      <c r="I25" s="103">
        <v>0</v>
      </c>
      <c r="J25" s="103">
        <v>0</v>
      </c>
      <c r="K25" s="133">
        <v>200</v>
      </c>
      <c r="L25" s="97">
        <v>0</v>
      </c>
      <c r="M25" s="97">
        <v>0</v>
      </c>
      <c r="N25" s="87"/>
    </row>
    <row r="26" spans="1:14" s="72" customFormat="1" ht="165" customHeight="1" x14ac:dyDescent="0.3">
      <c r="A26" s="100" t="s">
        <v>58</v>
      </c>
      <c r="B26" s="127" t="s">
        <v>158</v>
      </c>
      <c r="C26" s="124" t="s">
        <v>141</v>
      </c>
      <c r="D26" s="102" t="s">
        <v>177</v>
      </c>
      <c r="E26" s="102" t="s">
        <v>124</v>
      </c>
      <c r="F26" s="124" t="s">
        <v>80</v>
      </c>
      <c r="G26" s="103">
        <v>1</v>
      </c>
      <c r="H26" s="104">
        <v>45656</v>
      </c>
      <c r="I26" s="103">
        <v>0</v>
      </c>
      <c r="J26" s="103">
        <v>0</v>
      </c>
      <c r="K26" s="133">
        <v>285</v>
      </c>
      <c r="L26" s="97">
        <v>0</v>
      </c>
      <c r="M26" s="97">
        <v>0</v>
      </c>
      <c r="N26" s="87"/>
    </row>
    <row r="27" spans="1:14" s="72" customFormat="1" ht="166.5" customHeight="1" x14ac:dyDescent="0.3">
      <c r="A27" s="100" t="s">
        <v>58</v>
      </c>
      <c r="B27" s="127" t="s">
        <v>158</v>
      </c>
      <c r="C27" s="124" t="s">
        <v>141</v>
      </c>
      <c r="D27" s="102" t="s">
        <v>182</v>
      </c>
      <c r="E27" s="102" t="s">
        <v>124</v>
      </c>
      <c r="F27" s="124" t="s">
        <v>80</v>
      </c>
      <c r="G27" s="103">
        <v>1</v>
      </c>
      <c r="H27" s="104">
        <v>45656</v>
      </c>
      <c r="I27" s="103">
        <v>0</v>
      </c>
      <c r="J27" s="103">
        <v>0</v>
      </c>
      <c r="K27" s="133">
        <v>100</v>
      </c>
      <c r="L27" s="97">
        <v>0</v>
      </c>
      <c r="M27" s="97">
        <v>0</v>
      </c>
      <c r="N27" s="87"/>
    </row>
    <row r="28" spans="1:14" s="72" customFormat="1" ht="148.5" customHeight="1" x14ac:dyDescent="0.3">
      <c r="A28" s="100" t="s">
        <v>58</v>
      </c>
      <c r="B28" s="127" t="s">
        <v>158</v>
      </c>
      <c r="C28" s="124" t="s">
        <v>141</v>
      </c>
      <c r="D28" s="102" t="s">
        <v>176</v>
      </c>
      <c r="E28" s="102" t="s">
        <v>124</v>
      </c>
      <c r="F28" s="124" t="s">
        <v>80</v>
      </c>
      <c r="G28" s="103">
        <v>1</v>
      </c>
      <c r="H28" s="104">
        <v>45656</v>
      </c>
      <c r="I28" s="103">
        <v>0</v>
      </c>
      <c r="J28" s="103">
        <v>0</v>
      </c>
      <c r="K28" s="133">
        <v>105</v>
      </c>
      <c r="L28" s="97">
        <v>0</v>
      </c>
      <c r="M28" s="97">
        <v>0</v>
      </c>
      <c r="N28" s="87"/>
    </row>
    <row r="29" spans="1:14" s="72" customFormat="1" ht="128.25" customHeight="1" x14ac:dyDescent="0.3">
      <c r="A29" s="100" t="s">
        <v>58</v>
      </c>
      <c r="B29" s="127" t="s">
        <v>158</v>
      </c>
      <c r="C29" s="124" t="s">
        <v>141</v>
      </c>
      <c r="D29" s="102" t="s">
        <v>179</v>
      </c>
      <c r="E29" s="102" t="s">
        <v>124</v>
      </c>
      <c r="F29" s="124" t="s">
        <v>80</v>
      </c>
      <c r="G29" s="103">
        <v>1</v>
      </c>
      <c r="H29" s="104">
        <v>45656</v>
      </c>
      <c r="I29" s="103">
        <v>0</v>
      </c>
      <c r="J29" s="103">
        <v>0</v>
      </c>
      <c r="K29" s="133">
        <v>100</v>
      </c>
      <c r="L29" s="97">
        <v>0</v>
      </c>
      <c r="M29" s="97">
        <v>0</v>
      </c>
      <c r="N29" s="87"/>
    </row>
    <row r="30" spans="1:14" s="72" customFormat="1" ht="154.5" customHeight="1" x14ac:dyDescent="0.3">
      <c r="A30" s="100" t="s">
        <v>58</v>
      </c>
      <c r="B30" s="127" t="s">
        <v>158</v>
      </c>
      <c r="C30" s="124" t="s">
        <v>141</v>
      </c>
      <c r="D30" s="102" t="s">
        <v>178</v>
      </c>
      <c r="E30" s="102" t="s">
        <v>124</v>
      </c>
      <c r="F30" s="124" t="s">
        <v>80</v>
      </c>
      <c r="G30" s="103">
        <v>1</v>
      </c>
      <c r="H30" s="104">
        <v>45656</v>
      </c>
      <c r="I30" s="103">
        <v>0</v>
      </c>
      <c r="J30" s="103">
        <v>0</v>
      </c>
      <c r="K30" s="133">
        <v>290</v>
      </c>
      <c r="L30" s="97">
        <v>0</v>
      </c>
      <c r="M30" s="97">
        <v>0</v>
      </c>
      <c r="N30" s="87"/>
    </row>
    <row r="31" spans="1:14" s="72" customFormat="1" ht="61.5" customHeight="1" x14ac:dyDescent="0.3">
      <c r="A31" s="100" t="s">
        <v>58</v>
      </c>
      <c r="B31" s="127" t="s">
        <v>158</v>
      </c>
      <c r="C31" s="101" t="s">
        <v>141</v>
      </c>
      <c r="D31" s="89" t="s">
        <v>198</v>
      </c>
      <c r="E31" s="102" t="s">
        <v>124</v>
      </c>
      <c r="F31" s="101" t="s">
        <v>80</v>
      </c>
      <c r="G31" s="103">
        <v>0</v>
      </c>
      <c r="H31" s="141" t="s">
        <v>97</v>
      </c>
      <c r="I31" s="103">
        <v>1</v>
      </c>
      <c r="J31" s="103">
        <v>0</v>
      </c>
      <c r="K31" s="97">
        <v>0</v>
      </c>
      <c r="L31" s="133">
        <v>3351.6</v>
      </c>
      <c r="M31" s="97">
        <v>0</v>
      </c>
      <c r="N31" s="87"/>
    </row>
    <row r="32" spans="1:14" s="72" customFormat="1" ht="177" customHeight="1" x14ac:dyDescent="0.3">
      <c r="A32" s="100" t="s">
        <v>58</v>
      </c>
      <c r="B32" s="127" t="s">
        <v>158</v>
      </c>
      <c r="C32" s="101" t="s">
        <v>141</v>
      </c>
      <c r="D32" s="89" t="s">
        <v>191</v>
      </c>
      <c r="E32" s="102" t="s">
        <v>124</v>
      </c>
      <c r="F32" s="101" t="s">
        <v>80</v>
      </c>
      <c r="G32" s="103">
        <v>0</v>
      </c>
      <c r="H32" s="141" t="s">
        <v>97</v>
      </c>
      <c r="I32" s="103">
        <v>0</v>
      </c>
      <c r="J32" s="103">
        <v>1</v>
      </c>
      <c r="K32" s="97">
        <v>0</v>
      </c>
      <c r="L32" s="97">
        <v>0</v>
      </c>
      <c r="M32" s="133">
        <v>500</v>
      </c>
      <c r="N32" s="87"/>
    </row>
    <row r="33" spans="1:17" s="72" customFormat="1" ht="147.75" customHeight="1" x14ac:dyDescent="0.3">
      <c r="A33" s="100" t="s">
        <v>58</v>
      </c>
      <c r="B33" s="127" t="s">
        <v>158</v>
      </c>
      <c r="C33" s="124" t="s">
        <v>141</v>
      </c>
      <c r="D33" s="89" t="s">
        <v>197</v>
      </c>
      <c r="E33" s="102" t="s">
        <v>124</v>
      </c>
      <c r="F33" s="124" t="s">
        <v>80</v>
      </c>
      <c r="G33" s="103">
        <v>0</v>
      </c>
      <c r="H33" s="141" t="s">
        <v>97</v>
      </c>
      <c r="I33" s="103">
        <v>0</v>
      </c>
      <c r="J33" s="103">
        <v>1</v>
      </c>
      <c r="K33" s="97">
        <v>0</v>
      </c>
      <c r="L33" s="97">
        <v>0</v>
      </c>
      <c r="M33" s="133">
        <v>300</v>
      </c>
      <c r="N33" s="87"/>
    </row>
    <row r="34" spans="1:17" s="72" customFormat="1" ht="162.75" customHeight="1" x14ac:dyDescent="0.3">
      <c r="A34" s="100" t="s">
        <v>58</v>
      </c>
      <c r="B34" s="125" t="s">
        <v>158</v>
      </c>
      <c r="C34" s="124" t="s">
        <v>141</v>
      </c>
      <c r="D34" s="102" t="s">
        <v>196</v>
      </c>
      <c r="E34" s="102" t="s">
        <v>124</v>
      </c>
      <c r="F34" s="124" t="s">
        <v>80</v>
      </c>
      <c r="G34" s="103">
        <v>0</v>
      </c>
      <c r="H34" s="141" t="s">
        <v>97</v>
      </c>
      <c r="I34" s="103">
        <v>0</v>
      </c>
      <c r="J34" s="103">
        <v>1</v>
      </c>
      <c r="K34" s="97">
        <v>0</v>
      </c>
      <c r="L34" s="97">
        <v>0</v>
      </c>
      <c r="M34" s="133">
        <v>300</v>
      </c>
      <c r="N34" s="87"/>
    </row>
    <row r="35" spans="1:17" s="72" customFormat="1" ht="55.5" customHeight="1" x14ac:dyDescent="0.3">
      <c r="A35" s="100" t="s">
        <v>58</v>
      </c>
      <c r="B35" s="127" t="s">
        <v>158</v>
      </c>
      <c r="C35" s="124" t="s">
        <v>141</v>
      </c>
      <c r="D35" s="89" t="s">
        <v>175</v>
      </c>
      <c r="E35" s="102" t="s">
        <v>124</v>
      </c>
      <c r="F35" s="124" t="s">
        <v>80</v>
      </c>
      <c r="G35" s="103">
        <v>0</v>
      </c>
      <c r="H35" s="141" t="s">
        <v>97</v>
      </c>
      <c r="I35" s="103">
        <v>0</v>
      </c>
      <c r="J35" s="103">
        <v>1</v>
      </c>
      <c r="K35" s="97">
        <v>0</v>
      </c>
      <c r="L35" s="97">
        <v>0</v>
      </c>
      <c r="M35" s="133">
        <v>200</v>
      </c>
      <c r="N35" s="87"/>
    </row>
    <row r="36" spans="1:17" s="72" customFormat="1" ht="150.75" customHeight="1" x14ac:dyDescent="0.3">
      <c r="A36" s="100" t="s">
        <v>58</v>
      </c>
      <c r="B36" s="127" t="s">
        <v>158</v>
      </c>
      <c r="C36" s="124" t="s">
        <v>141</v>
      </c>
      <c r="D36" s="89" t="s">
        <v>192</v>
      </c>
      <c r="E36" s="102" t="s">
        <v>124</v>
      </c>
      <c r="F36" s="124" t="s">
        <v>80</v>
      </c>
      <c r="G36" s="103">
        <v>0</v>
      </c>
      <c r="H36" s="141" t="s">
        <v>97</v>
      </c>
      <c r="I36" s="103">
        <v>0</v>
      </c>
      <c r="J36" s="103">
        <v>1</v>
      </c>
      <c r="K36" s="97">
        <v>0</v>
      </c>
      <c r="L36" s="97">
        <v>0</v>
      </c>
      <c r="M36" s="133">
        <v>1000</v>
      </c>
      <c r="N36" s="87"/>
    </row>
    <row r="37" spans="1:17" s="72" customFormat="1" ht="76.5" customHeight="1" x14ac:dyDescent="0.3">
      <c r="A37" s="100" t="s">
        <v>58</v>
      </c>
      <c r="B37" s="127" t="s">
        <v>158</v>
      </c>
      <c r="C37" s="124" t="s">
        <v>141</v>
      </c>
      <c r="D37" s="89" t="s">
        <v>193</v>
      </c>
      <c r="E37" s="102" t="s">
        <v>124</v>
      </c>
      <c r="F37" s="124" t="s">
        <v>80</v>
      </c>
      <c r="G37" s="103">
        <v>0</v>
      </c>
      <c r="H37" s="141" t="s">
        <v>97</v>
      </c>
      <c r="I37" s="103">
        <v>0</v>
      </c>
      <c r="J37" s="103">
        <v>1</v>
      </c>
      <c r="K37" s="97">
        <v>0</v>
      </c>
      <c r="L37" s="97">
        <v>0</v>
      </c>
      <c r="M37" s="133">
        <v>500</v>
      </c>
      <c r="N37" s="87"/>
    </row>
    <row r="38" spans="1:17" s="72" customFormat="1" ht="83.25" customHeight="1" x14ac:dyDescent="0.3">
      <c r="A38" s="100" t="s">
        <v>58</v>
      </c>
      <c r="B38" s="127" t="s">
        <v>158</v>
      </c>
      <c r="C38" s="124" t="s">
        <v>141</v>
      </c>
      <c r="D38" s="89" t="s">
        <v>194</v>
      </c>
      <c r="E38" s="102" t="s">
        <v>124</v>
      </c>
      <c r="F38" s="124" t="s">
        <v>80</v>
      </c>
      <c r="G38" s="103">
        <v>0</v>
      </c>
      <c r="H38" s="141" t="s">
        <v>97</v>
      </c>
      <c r="I38" s="103">
        <v>0</v>
      </c>
      <c r="J38" s="103">
        <v>1</v>
      </c>
      <c r="K38" s="97">
        <v>0</v>
      </c>
      <c r="L38" s="97">
        <v>0</v>
      </c>
      <c r="M38" s="133">
        <v>400</v>
      </c>
      <c r="N38" s="87"/>
    </row>
    <row r="39" spans="1:17" s="72" customFormat="1" ht="147.75" customHeight="1" x14ac:dyDescent="0.3">
      <c r="A39" s="100" t="s">
        <v>58</v>
      </c>
      <c r="B39" s="127" t="s">
        <v>158</v>
      </c>
      <c r="C39" s="124" t="s">
        <v>141</v>
      </c>
      <c r="D39" s="89" t="s">
        <v>195</v>
      </c>
      <c r="E39" s="102" t="s">
        <v>124</v>
      </c>
      <c r="F39" s="124" t="s">
        <v>80</v>
      </c>
      <c r="G39" s="103">
        <v>0</v>
      </c>
      <c r="H39" s="141" t="s">
        <v>97</v>
      </c>
      <c r="I39" s="103">
        <v>0</v>
      </c>
      <c r="J39" s="103">
        <v>1</v>
      </c>
      <c r="K39" s="97">
        <v>0</v>
      </c>
      <c r="L39" s="97">
        <v>0</v>
      </c>
      <c r="M39" s="133">
        <v>300</v>
      </c>
      <c r="N39" s="87"/>
    </row>
    <row r="40" spans="1:17" s="72" customFormat="1" ht="54.75" customHeight="1" x14ac:dyDescent="0.3">
      <c r="A40" s="100" t="s">
        <v>58</v>
      </c>
      <c r="B40" s="125" t="s">
        <v>158</v>
      </c>
      <c r="C40" s="108" t="s">
        <v>141</v>
      </c>
      <c r="D40" s="102" t="s">
        <v>154</v>
      </c>
      <c r="E40" s="102" t="s">
        <v>124</v>
      </c>
      <c r="F40" s="124" t="s">
        <v>80</v>
      </c>
      <c r="G40" s="103">
        <v>0</v>
      </c>
      <c r="H40" s="141" t="s">
        <v>97</v>
      </c>
      <c r="I40" s="103">
        <v>3</v>
      </c>
      <c r="J40" s="103">
        <v>3</v>
      </c>
      <c r="K40" s="97">
        <v>0</v>
      </c>
      <c r="L40" s="133">
        <v>913</v>
      </c>
      <c r="M40" s="133">
        <v>964.6</v>
      </c>
      <c r="N40" s="71"/>
    </row>
    <row r="41" spans="1:17" s="72" customFormat="1" ht="60.75" customHeight="1" x14ac:dyDescent="0.3">
      <c r="A41" s="88" t="s">
        <v>58</v>
      </c>
      <c r="B41" s="125" t="s">
        <v>158</v>
      </c>
      <c r="C41" s="75" t="s">
        <v>141</v>
      </c>
      <c r="D41" s="99" t="s">
        <v>150</v>
      </c>
      <c r="E41" s="89" t="s">
        <v>124</v>
      </c>
      <c r="F41" s="75" t="s">
        <v>80</v>
      </c>
      <c r="G41" s="90">
        <v>2</v>
      </c>
      <c r="H41" s="104">
        <v>45628</v>
      </c>
      <c r="I41" s="90">
        <v>1</v>
      </c>
      <c r="J41" s="103">
        <v>0</v>
      </c>
      <c r="K41" s="133">
        <v>69.33</v>
      </c>
      <c r="L41" s="133">
        <v>50</v>
      </c>
      <c r="M41" s="97">
        <v>0</v>
      </c>
      <c r="N41" s="71"/>
    </row>
    <row r="42" spans="1:17" s="72" customFormat="1" ht="57" customHeight="1" x14ac:dyDescent="0.3">
      <c r="A42" s="88" t="s">
        <v>58</v>
      </c>
      <c r="B42" s="125" t="s">
        <v>158</v>
      </c>
      <c r="C42" s="75" t="s">
        <v>141</v>
      </c>
      <c r="D42" s="89" t="s">
        <v>151</v>
      </c>
      <c r="E42" s="89" t="s">
        <v>124</v>
      </c>
      <c r="F42" s="75" t="s">
        <v>80</v>
      </c>
      <c r="G42" s="90">
        <v>1</v>
      </c>
      <c r="H42" s="104">
        <v>45629</v>
      </c>
      <c r="I42" s="90">
        <v>1</v>
      </c>
      <c r="J42" s="103">
        <v>0</v>
      </c>
      <c r="K42" s="133">
        <v>150</v>
      </c>
      <c r="L42" s="133">
        <v>150</v>
      </c>
      <c r="M42" s="97">
        <v>0</v>
      </c>
      <c r="N42" s="71"/>
    </row>
    <row r="43" spans="1:17" ht="75.75" customHeight="1" x14ac:dyDescent="0.3">
      <c r="A43" s="128" t="s">
        <v>58</v>
      </c>
      <c r="B43" s="138">
        <v>94212</v>
      </c>
      <c r="C43" s="138" t="s">
        <v>97</v>
      </c>
      <c r="D43" s="139" t="s">
        <v>161</v>
      </c>
      <c r="E43" s="139" t="s">
        <v>137</v>
      </c>
      <c r="F43" s="138" t="s">
        <v>80</v>
      </c>
      <c r="G43" s="140">
        <f>G44</f>
        <v>1</v>
      </c>
      <c r="H43" s="142" t="s">
        <v>97</v>
      </c>
      <c r="I43" s="140" t="str">
        <f t="shared" ref="I43" si="0">I44</f>
        <v>1</v>
      </c>
      <c r="J43" s="140">
        <v>1</v>
      </c>
      <c r="K43" s="137">
        <f>K44</f>
        <v>3405</v>
      </c>
      <c r="L43" s="137">
        <f t="shared" ref="L43:M43" si="1">L44</f>
        <v>1205</v>
      </c>
      <c r="M43" s="137">
        <f t="shared" si="1"/>
        <v>1205</v>
      </c>
    </row>
    <row r="44" spans="1:17" ht="79.5" customHeight="1" x14ac:dyDescent="0.3">
      <c r="A44" s="88" t="s">
        <v>58</v>
      </c>
      <c r="B44" s="125" t="s">
        <v>159</v>
      </c>
      <c r="C44" s="75" t="s">
        <v>141</v>
      </c>
      <c r="D44" s="89" t="s">
        <v>126</v>
      </c>
      <c r="E44" s="89" t="s">
        <v>137</v>
      </c>
      <c r="F44" s="126" t="s">
        <v>80</v>
      </c>
      <c r="G44" s="90">
        <v>1</v>
      </c>
      <c r="H44" s="91">
        <v>45627</v>
      </c>
      <c r="I44" s="90" t="s">
        <v>142</v>
      </c>
      <c r="J44" s="103">
        <v>1</v>
      </c>
      <c r="K44" s="97">
        <v>3405</v>
      </c>
      <c r="L44" s="97">
        <v>1205</v>
      </c>
      <c r="M44" s="97">
        <v>1205</v>
      </c>
    </row>
    <row r="45" spans="1:17" ht="80.25" customHeight="1" x14ac:dyDescent="0.3">
      <c r="A45" s="115" t="s">
        <v>59</v>
      </c>
      <c r="B45" s="116" t="s">
        <v>97</v>
      </c>
      <c r="C45" s="116" t="s">
        <v>97</v>
      </c>
      <c r="D45" s="117" t="s">
        <v>162</v>
      </c>
      <c r="E45" s="117" t="s">
        <v>160</v>
      </c>
      <c r="F45" s="116" t="s">
        <v>80</v>
      </c>
      <c r="G45" s="118">
        <f>G46</f>
        <v>39</v>
      </c>
      <c r="H45" s="144" t="s">
        <v>97</v>
      </c>
      <c r="I45" s="118">
        <f>I46</f>
        <v>39</v>
      </c>
      <c r="J45" s="118">
        <f>J46</f>
        <v>39</v>
      </c>
      <c r="K45" s="119">
        <f t="shared" ref="K45:M45" si="2">K46</f>
        <v>82028.740000000005</v>
      </c>
      <c r="L45" s="119">
        <f>L46</f>
        <v>86338.14</v>
      </c>
      <c r="M45" s="119">
        <f t="shared" si="2"/>
        <v>86338.14</v>
      </c>
    </row>
    <row r="46" spans="1:17" ht="106.5" customHeight="1" x14ac:dyDescent="0.3">
      <c r="A46" s="100" t="s">
        <v>59</v>
      </c>
      <c r="B46" s="124">
        <v>94219</v>
      </c>
      <c r="C46" s="122" t="s">
        <v>157</v>
      </c>
      <c r="D46" s="102" t="s">
        <v>156</v>
      </c>
      <c r="E46" s="102" t="s">
        <v>160</v>
      </c>
      <c r="F46" s="122" t="s">
        <v>80</v>
      </c>
      <c r="G46" s="103">
        <v>39</v>
      </c>
      <c r="H46" s="104">
        <v>45627</v>
      </c>
      <c r="I46" s="103">
        <v>39</v>
      </c>
      <c r="J46" s="103">
        <v>39</v>
      </c>
      <c r="K46" s="97">
        <v>82028.740000000005</v>
      </c>
      <c r="L46" s="97">
        <v>86338.14</v>
      </c>
      <c r="M46" s="97">
        <v>86338.14</v>
      </c>
    </row>
    <row r="47" spans="1:17" s="71" customFormat="1" ht="173.25" customHeight="1" x14ac:dyDescent="0.2">
      <c r="A47" s="94" t="s">
        <v>155</v>
      </c>
      <c r="B47" s="95" t="s">
        <v>97</v>
      </c>
      <c r="C47" s="95" t="s">
        <v>97</v>
      </c>
      <c r="D47" s="120" t="s">
        <v>88</v>
      </c>
      <c r="E47" s="136" t="s">
        <v>139</v>
      </c>
      <c r="F47" s="95" t="s">
        <v>80</v>
      </c>
      <c r="G47" s="96">
        <f>G48</f>
        <v>170</v>
      </c>
      <c r="H47" s="143" t="s">
        <v>97</v>
      </c>
      <c r="I47" s="96">
        <f>I48</f>
        <v>170</v>
      </c>
      <c r="J47" s="96">
        <f>J48</f>
        <v>170</v>
      </c>
      <c r="K47" s="129">
        <f>K48</f>
        <v>1198.8</v>
      </c>
      <c r="L47" s="129">
        <f>L48</f>
        <v>1198.8</v>
      </c>
      <c r="M47" s="129">
        <f>M48</f>
        <v>1198.8</v>
      </c>
      <c r="O47" s="93"/>
      <c r="P47" s="93"/>
      <c r="Q47" s="93"/>
    </row>
    <row r="48" spans="1:17" s="71" customFormat="1" ht="105.75" customHeight="1" x14ac:dyDescent="0.2">
      <c r="A48" s="88" t="s">
        <v>155</v>
      </c>
      <c r="B48" s="124">
        <v>94214</v>
      </c>
      <c r="C48" s="75" t="s">
        <v>106</v>
      </c>
      <c r="D48" s="89" t="s">
        <v>103</v>
      </c>
      <c r="E48" s="89" t="s">
        <v>127</v>
      </c>
      <c r="F48" s="75" t="s">
        <v>80</v>
      </c>
      <c r="G48" s="103">
        <v>170</v>
      </c>
      <c r="H48" s="91">
        <v>45627</v>
      </c>
      <c r="I48" s="103">
        <v>170</v>
      </c>
      <c r="J48" s="103">
        <v>170</v>
      </c>
      <c r="K48" s="97">
        <v>1198.8</v>
      </c>
      <c r="L48" s="97">
        <v>1198.8</v>
      </c>
      <c r="M48" s="97">
        <v>1198.8</v>
      </c>
      <c r="N48" s="92"/>
      <c r="O48" s="93"/>
      <c r="P48" s="93"/>
      <c r="Q48" s="93"/>
    </row>
    <row r="49" spans="3:11" x14ac:dyDescent="0.3">
      <c r="C49" s="150" t="s">
        <v>149</v>
      </c>
      <c r="D49" s="150"/>
      <c r="E49" s="150"/>
      <c r="F49" s="150"/>
      <c r="G49" s="150"/>
      <c r="H49" s="150"/>
      <c r="K49" s="132"/>
    </row>
    <row r="50" spans="3:11" x14ac:dyDescent="0.3">
      <c r="C50" s="146"/>
      <c r="D50" s="146"/>
      <c r="E50" s="146"/>
      <c r="F50" s="146"/>
      <c r="G50" s="146"/>
      <c r="H50" s="146"/>
      <c r="K50" s="132"/>
    </row>
    <row r="51" spans="3:11" x14ac:dyDescent="0.3">
      <c r="K51" s="132"/>
    </row>
    <row r="52" spans="3:11" x14ac:dyDescent="0.3">
      <c r="K52" s="132"/>
    </row>
    <row r="53" spans="3:11" x14ac:dyDescent="0.3">
      <c r="K53" s="132"/>
    </row>
    <row r="54" spans="3:11" x14ac:dyDescent="0.3">
      <c r="K54" s="132"/>
    </row>
    <row r="55" spans="3:11" x14ac:dyDescent="0.3">
      <c r="K55" s="132"/>
    </row>
    <row r="56" spans="3:11" x14ac:dyDescent="0.3">
      <c r="K56" s="132"/>
    </row>
    <row r="57" spans="3:11" x14ac:dyDescent="0.3">
      <c r="K57" s="132"/>
    </row>
    <row r="58" spans="3:11" x14ac:dyDescent="0.3">
      <c r="K58" s="132"/>
    </row>
    <row r="59" spans="3:11" x14ac:dyDescent="0.3">
      <c r="K59" s="132"/>
    </row>
    <row r="60" spans="3:11" x14ac:dyDescent="0.3">
      <c r="K60" s="132"/>
    </row>
    <row r="61" spans="3:11" x14ac:dyDescent="0.3">
      <c r="K61" s="132"/>
    </row>
    <row r="62" spans="3:11" x14ac:dyDescent="0.3">
      <c r="K62" s="132"/>
    </row>
    <row r="63" spans="3:11" x14ac:dyDescent="0.3">
      <c r="K63" s="132"/>
    </row>
    <row r="64" spans="3:11" x14ac:dyDescent="0.3">
      <c r="K64" s="132"/>
    </row>
    <row r="65" spans="11:11" x14ac:dyDescent="0.3">
      <c r="K65" s="132"/>
    </row>
    <row r="66" spans="11:11" x14ac:dyDescent="0.3">
      <c r="K66" s="132"/>
    </row>
    <row r="67" spans="11:11" x14ac:dyDescent="0.3">
      <c r="K67" s="132"/>
    </row>
    <row r="68" spans="11:11" x14ac:dyDescent="0.3">
      <c r="K68" s="132"/>
    </row>
    <row r="69" spans="11:11" x14ac:dyDescent="0.3">
      <c r="K69" s="132"/>
    </row>
    <row r="70" spans="11:11" x14ac:dyDescent="0.3">
      <c r="K70" s="132"/>
    </row>
    <row r="71" spans="11:11" x14ac:dyDescent="0.3">
      <c r="K71" s="132"/>
    </row>
    <row r="72" spans="11:11" x14ac:dyDescent="0.3">
      <c r="K72" s="132"/>
    </row>
    <row r="73" spans="11:11" x14ac:dyDescent="0.3">
      <c r="K73" s="132"/>
    </row>
    <row r="74" spans="11:11" x14ac:dyDescent="0.3">
      <c r="K74" s="132"/>
    </row>
    <row r="75" spans="11:11" x14ac:dyDescent="0.3">
      <c r="K75" s="132"/>
    </row>
    <row r="76" spans="11:11" x14ac:dyDescent="0.3">
      <c r="K76" s="132"/>
    </row>
    <row r="77" spans="11:11" x14ac:dyDescent="0.3">
      <c r="K77" s="132"/>
    </row>
    <row r="78" spans="11:11" x14ac:dyDescent="0.3">
      <c r="K78" s="132"/>
    </row>
    <row r="79" spans="11:11" x14ac:dyDescent="0.3">
      <c r="K79" s="132"/>
    </row>
    <row r="80" spans="11:11" x14ac:dyDescent="0.3">
      <c r="K80" s="132"/>
    </row>
    <row r="81" spans="11:11" x14ac:dyDescent="0.3">
      <c r="K81" s="132"/>
    </row>
    <row r="82" spans="11:11" x14ac:dyDescent="0.3">
      <c r="K82" s="132"/>
    </row>
  </sheetData>
  <autoFilter ref="A10:Q49"/>
  <mergeCells count="20">
    <mergeCell ref="C49:H49"/>
    <mergeCell ref="C50:H50"/>
    <mergeCell ref="F7:F9"/>
    <mergeCell ref="G7:J7"/>
    <mergeCell ref="K7:K9"/>
    <mergeCell ref="J1:M1"/>
    <mergeCell ref="J2:M2"/>
    <mergeCell ref="A3:K3"/>
    <mergeCell ref="A4:M4"/>
    <mergeCell ref="A6:A9"/>
    <mergeCell ref="B6:B9"/>
    <mergeCell ref="C6:C9"/>
    <mergeCell ref="D6:D9"/>
    <mergeCell ref="K6:M6"/>
    <mergeCell ref="E7:E9"/>
    <mergeCell ref="L7:L9"/>
    <mergeCell ref="M7:M9"/>
    <mergeCell ref="G8:H8"/>
    <mergeCell ref="I8:I9"/>
    <mergeCell ref="J8:J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fitToHeight="0" orientation="landscape" r:id="rId1"/>
  <headerFooter differentFirst="1">
    <oddHeader>&amp;C&amp;P&amp;R&amp;P</oddHeader>
  </headerFooter>
  <rowBreaks count="5" manualBreakCount="5">
    <brk id="17" max="12" man="1"/>
    <brk id="23" max="12" man="1"/>
    <brk id="29" max="12" man="1"/>
    <brk id="35" max="12" man="1"/>
    <brk id="42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9" sqref="S9"/>
    </sheetView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151" t="s">
        <v>48</v>
      </c>
      <c r="B1" s="151" t="s">
        <v>4</v>
      </c>
      <c r="C1" s="151" t="s">
        <v>49</v>
      </c>
      <c r="D1" s="151" t="s">
        <v>50</v>
      </c>
      <c r="E1" s="151"/>
      <c r="F1" s="151" t="s">
        <v>53</v>
      </c>
      <c r="G1" s="151" t="s">
        <v>17</v>
      </c>
      <c r="H1" s="151"/>
      <c r="I1" s="151"/>
      <c r="J1" s="151"/>
      <c r="K1" s="151" t="s">
        <v>12</v>
      </c>
      <c r="L1" s="151"/>
      <c r="M1" s="151"/>
      <c r="N1" s="151"/>
      <c r="O1" s="151"/>
    </row>
    <row r="2" spans="1:15" ht="51" x14ac:dyDescent="0.2">
      <c r="A2" s="151"/>
      <c r="B2" s="151"/>
      <c r="C2" s="151"/>
      <c r="D2" s="10" t="s">
        <v>51</v>
      </c>
      <c r="E2" s="10" t="s">
        <v>52</v>
      </c>
      <c r="F2" s="151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152" t="s">
        <v>55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85</v>
      </c>
    </row>
    <row r="2" spans="1:17" x14ac:dyDescent="0.2">
      <c r="A2" t="s">
        <v>86</v>
      </c>
    </row>
    <row r="5" spans="1:17" ht="64.5" customHeight="1" x14ac:dyDescent="0.2">
      <c r="A5" s="151" t="s">
        <v>3</v>
      </c>
      <c r="B5" s="151" t="s">
        <v>4</v>
      </c>
      <c r="C5" s="151" t="s">
        <v>10</v>
      </c>
      <c r="D5" s="151" t="s">
        <v>6</v>
      </c>
      <c r="E5" s="151" t="s">
        <v>17</v>
      </c>
      <c r="F5" s="151"/>
      <c r="G5" s="151"/>
      <c r="H5" s="151"/>
      <c r="I5" s="151"/>
      <c r="J5" s="151"/>
      <c r="K5" s="151" t="s">
        <v>37</v>
      </c>
      <c r="L5" s="151"/>
      <c r="M5" s="151"/>
      <c r="N5" s="151"/>
      <c r="O5" s="151"/>
      <c r="P5" s="153" t="s">
        <v>45</v>
      </c>
    </row>
    <row r="6" spans="1:17" ht="76.5" x14ac:dyDescent="0.2">
      <c r="A6" s="151"/>
      <c r="B6" s="151"/>
      <c r="C6" s="151"/>
      <c r="D6" s="151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154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План с правками ОЛ</vt:lpstr>
      <vt:lpstr>План</vt:lpstr>
      <vt:lpstr>Приложение 5</vt:lpstr>
      <vt:lpstr>пример</vt:lpstr>
      <vt:lpstr>квартальный отчет Вариант 1</vt:lpstr>
      <vt:lpstr>План!Заголовки_для_печати</vt:lpstr>
      <vt:lpstr>План!Область_печати</vt:lpstr>
      <vt:lpstr>'План с правками ОЛ'!Область_печати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User</cp:lastModifiedBy>
  <cp:lastPrinted>2024-01-23T07:03:08Z</cp:lastPrinted>
  <dcterms:created xsi:type="dcterms:W3CDTF">2020-09-17T13:48:54Z</dcterms:created>
  <dcterms:modified xsi:type="dcterms:W3CDTF">2024-02-14T07:30:01Z</dcterms:modified>
</cp:coreProperties>
</file>